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y Documents\01 SAP Unterlagen\planung lehrangebote\studienordnungen\StO AOI\StO_2020_JAP_DokumenteFormulare\"/>
    </mc:Choice>
  </mc:AlternateContent>
  <bookViews>
    <workbookView xWindow="0" yWindow="0" windowWidth="16395" windowHeight="8190" tabRatio="500"/>
  </bookViews>
  <sheets>
    <sheet name="StudPlanTool BA MAJOR" sheetId="1" r:id="rId1"/>
    <sheet name="StudPlanTool BA MINOR" sheetId="2" r:id="rId2"/>
  </sheet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S9" i="2" l="1"/>
  <c r="O37" i="2"/>
  <c r="O27" i="2"/>
  <c r="S6" i="2"/>
  <c r="O9" i="2"/>
  <c r="N9" i="2"/>
  <c r="O37" i="1"/>
  <c r="O27" i="1"/>
  <c r="O9" i="1"/>
  <c r="N9" i="1"/>
  <c r="M9" i="1"/>
  <c r="S6" i="1"/>
  <c r="M35" i="2" l="1"/>
  <c r="M34" i="2"/>
  <c r="N35" i="2"/>
  <c r="O35" i="2"/>
  <c r="O34" i="2"/>
  <c r="N34" i="2"/>
  <c r="O62" i="1"/>
  <c r="O61" i="1"/>
  <c r="O60" i="1"/>
  <c r="O59" i="1"/>
  <c r="O58" i="1"/>
  <c r="O57" i="1"/>
  <c r="O56" i="1"/>
  <c r="O55" i="1"/>
  <c r="O54" i="1"/>
  <c r="M55" i="1"/>
  <c r="O35" i="1"/>
  <c r="O34" i="1"/>
  <c r="N35" i="1"/>
  <c r="N34" i="1"/>
  <c r="L47" i="2" l="1"/>
  <c r="K47" i="2"/>
  <c r="J47" i="2"/>
  <c r="I47" i="2"/>
  <c r="H47" i="2"/>
  <c r="G47" i="2"/>
  <c r="O46" i="2"/>
  <c r="N46" i="2"/>
  <c r="M46" i="2"/>
  <c r="O45" i="2"/>
  <c r="N45" i="2"/>
  <c r="M45" i="2"/>
  <c r="O44" i="2"/>
  <c r="S10" i="2" s="1"/>
  <c r="N44" i="2"/>
  <c r="M44" i="2"/>
  <c r="O43" i="2"/>
  <c r="N43" i="2"/>
  <c r="M43" i="2"/>
  <c r="O42" i="2"/>
  <c r="N42" i="2"/>
  <c r="M42" i="2"/>
  <c r="O41" i="2"/>
  <c r="N41" i="2"/>
  <c r="M41" i="2"/>
  <c r="O40" i="2"/>
  <c r="N40" i="2"/>
  <c r="M40" i="2"/>
  <c r="O39" i="2"/>
  <c r="N39" i="2"/>
  <c r="M39" i="2"/>
  <c r="O38" i="2"/>
  <c r="N38" i="2"/>
  <c r="M38" i="2"/>
  <c r="N37" i="2"/>
  <c r="M37" i="2"/>
  <c r="O36" i="2"/>
  <c r="N36" i="2"/>
  <c r="M36" i="2"/>
  <c r="O33" i="2"/>
  <c r="N33" i="2"/>
  <c r="M33" i="2"/>
  <c r="O32" i="2"/>
  <c r="N32" i="2"/>
  <c r="M32" i="2"/>
  <c r="O31" i="2"/>
  <c r="N31" i="2"/>
  <c r="M31" i="2"/>
  <c r="O30" i="2"/>
  <c r="N30" i="2"/>
  <c r="M30" i="2"/>
  <c r="O29" i="2"/>
  <c r="N29" i="2"/>
  <c r="M29" i="2"/>
  <c r="O28" i="2"/>
  <c r="N28" i="2"/>
  <c r="M28" i="2"/>
  <c r="N27" i="2"/>
  <c r="M27" i="2"/>
  <c r="O26" i="2"/>
  <c r="N26" i="2"/>
  <c r="M26" i="2"/>
  <c r="O25" i="2"/>
  <c r="N25" i="2"/>
  <c r="M25" i="2"/>
  <c r="O24" i="2"/>
  <c r="N24" i="2"/>
  <c r="M24" i="2"/>
  <c r="O23" i="2"/>
  <c r="N23" i="2"/>
  <c r="M23" i="2"/>
  <c r="O22" i="2"/>
  <c r="N22" i="2"/>
  <c r="M22" i="2"/>
  <c r="O21" i="2"/>
  <c r="N21" i="2"/>
  <c r="M21" i="2"/>
  <c r="O20" i="2"/>
  <c r="N20" i="2"/>
  <c r="M20" i="2"/>
  <c r="O19" i="2"/>
  <c r="N19" i="2"/>
  <c r="M19" i="2"/>
  <c r="O18" i="2"/>
  <c r="N18" i="2"/>
  <c r="M18" i="2"/>
  <c r="O17" i="2"/>
  <c r="N17" i="2"/>
  <c r="M17" i="2"/>
  <c r="O16" i="2"/>
  <c r="N16" i="2"/>
  <c r="M16" i="2"/>
  <c r="O15" i="2"/>
  <c r="N15" i="2"/>
  <c r="M15" i="2"/>
  <c r="O14" i="2"/>
  <c r="N14" i="2"/>
  <c r="M14" i="2"/>
  <c r="O13" i="2"/>
  <c r="N13" i="2"/>
  <c r="M13" i="2"/>
  <c r="O12" i="2"/>
  <c r="N12" i="2"/>
  <c r="M12" i="2"/>
  <c r="O11" i="2"/>
  <c r="N11" i="2"/>
  <c r="M11" i="2"/>
  <c r="O10" i="2"/>
  <c r="N10" i="2"/>
  <c r="M10" i="2"/>
  <c r="O8" i="2"/>
  <c r="N8" i="2"/>
  <c r="M8" i="2"/>
  <c r="O7" i="2"/>
  <c r="N7" i="2"/>
  <c r="M7" i="2"/>
  <c r="T6" i="2"/>
  <c r="O6" i="2"/>
  <c r="N6" i="2"/>
  <c r="M6" i="2"/>
  <c r="O5" i="2"/>
  <c r="N5" i="2"/>
  <c r="M5" i="2"/>
  <c r="O69" i="1"/>
  <c r="N69" i="1"/>
  <c r="M69" i="1"/>
  <c r="L69" i="1"/>
  <c r="K69" i="1"/>
  <c r="J69" i="1"/>
  <c r="I69" i="1"/>
  <c r="H69" i="1"/>
  <c r="G69" i="1"/>
  <c r="O68" i="1"/>
  <c r="N68" i="1"/>
  <c r="M68" i="1"/>
  <c r="O67" i="1"/>
  <c r="N67" i="1"/>
  <c r="M67" i="1"/>
  <c r="O66" i="1"/>
  <c r="N66" i="1"/>
  <c r="M66" i="1"/>
  <c r="O65" i="1"/>
  <c r="N65" i="1"/>
  <c r="M65" i="1"/>
  <c r="O64" i="1"/>
  <c r="N64" i="1"/>
  <c r="M64" i="1"/>
  <c r="O63" i="1"/>
  <c r="N63" i="1"/>
  <c r="M63" i="1"/>
  <c r="N62" i="1"/>
  <c r="M62" i="1"/>
  <c r="N61" i="1"/>
  <c r="M61" i="1"/>
  <c r="N60" i="1"/>
  <c r="M60" i="1"/>
  <c r="N59" i="1"/>
  <c r="M59" i="1"/>
  <c r="N58" i="1"/>
  <c r="M58" i="1"/>
  <c r="N57" i="1"/>
  <c r="M57" i="1"/>
  <c r="N56" i="1"/>
  <c r="M56" i="1"/>
  <c r="N55" i="1"/>
  <c r="N54" i="1"/>
  <c r="M54" i="1"/>
  <c r="O53" i="1"/>
  <c r="N53" i="1"/>
  <c r="M53" i="1"/>
  <c r="O52" i="1"/>
  <c r="N52" i="1"/>
  <c r="M52" i="1"/>
  <c r="O51" i="1"/>
  <c r="N51" i="1"/>
  <c r="M51" i="1"/>
  <c r="O50" i="1"/>
  <c r="N50" i="1"/>
  <c r="M50" i="1"/>
  <c r="O49" i="1"/>
  <c r="N49" i="1"/>
  <c r="M49" i="1"/>
  <c r="O48" i="1"/>
  <c r="N48" i="1"/>
  <c r="M48" i="1"/>
  <c r="O47" i="1"/>
  <c r="N47" i="1"/>
  <c r="M47" i="1"/>
  <c r="O46" i="1"/>
  <c r="N46" i="1"/>
  <c r="M46" i="1"/>
  <c r="O45" i="1"/>
  <c r="N45" i="1"/>
  <c r="M45" i="1"/>
  <c r="O44" i="1"/>
  <c r="N44" i="1"/>
  <c r="M44" i="1"/>
  <c r="O43" i="1"/>
  <c r="N43" i="1"/>
  <c r="M43" i="1"/>
  <c r="O42" i="1"/>
  <c r="N42" i="1"/>
  <c r="M42" i="1"/>
  <c r="O41" i="1"/>
  <c r="N41" i="1"/>
  <c r="M41" i="1"/>
  <c r="O40" i="1"/>
  <c r="N40" i="1"/>
  <c r="M40" i="1"/>
  <c r="O39" i="1"/>
  <c r="N39" i="1"/>
  <c r="M39" i="1"/>
  <c r="O38" i="1"/>
  <c r="N38" i="1"/>
  <c r="M38" i="1"/>
  <c r="N37" i="1"/>
  <c r="M37" i="1"/>
  <c r="O36" i="1"/>
  <c r="N36" i="1"/>
  <c r="M36" i="1"/>
  <c r="O33" i="1"/>
  <c r="N33" i="1"/>
  <c r="M33" i="1"/>
  <c r="O32" i="1"/>
  <c r="N32" i="1"/>
  <c r="M32" i="1"/>
  <c r="O31" i="1"/>
  <c r="N31" i="1"/>
  <c r="M31" i="1"/>
  <c r="O30" i="1"/>
  <c r="N30" i="1"/>
  <c r="M30" i="1"/>
  <c r="O29" i="1"/>
  <c r="S9" i="1" s="1"/>
  <c r="N29" i="1"/>
  <c r="M29" i="1"/>
  <c r="O28" i="1"/>
  <c r="N28" i="1"/>
  <c r="M28" i="1"/>
  <c r="N27" i="1"/>
  <c r="M27" i="1"/>
  <c r="O26" i="1"/>
  <c r="N26" i="1"/>
  <c r="M26" i="1"/>
  <c r="O25" i="1"/>
  <c r="N25" i="1"/>
  <c r="M25" i="1"/>
  <c r="O24" i="1"/>
  <c r="N24" i="1"/>
  <c r="M24" i="1"/>
  <c r="O23" i="1"/>
  <c r="N23" i="1"/>
  <c r="M23" i="1"/>
  <c r="O22" i="1"/>
  <c r="N22" i="1"/>
  <c r="M22" i="1"/>
  <c r="O21" i="1"/>
  <c r="N21" i="1"/>
  <c r="M21" i="1"/>
  <c r="O20" i="1"/>
  <c r="N20" i="1"/>
  <c r="M20" i="1"/>
  <c r="O19" i="1"/>
  <c r="N19" i="1"/>
  <c r="M19" i="1"/>
  <c r="O18" i="1"/>
  <c r="N18" i="1"/>
  <c r="M18" i="1"/>
  <c r="O17" i="1"/>
  <c r="N17" i="1"/>
  <c r="M17" i="1"/>
  <c r="O16" i="1"/>
  <c r="N16" i="1"/>
  <c r="M16" i="1"/>
  <c r="O15" i="1"/>
  <c r="N15" i="1"/>
  <c r="M15" i="1"/>
  <c r="O14" i="1"/>
  <c r="N14" i="1"/>
  <c r="M14" i="1"/>
  <c r="O13" i="1"/>
  <c r="N13" i="1"/>
  <c r="M13" i="1"/>
  <c r="O12" i="1"/>
  <c r="N12" i="1"/>
  <c r="M12" i="1"/>
  <c r="O11" i="1"/>
  <c r="N11" i="1"/>
  <c r="M11" i="1"/>
  <c r="O10" i="1"/>
  <c r="N10" i="1"/>
  <c r="M10" i="1"/>
  <c r="O8" i="1"/>
  <c r="N8" i="1"/>
  <c r="M8" i="1"/>
  <c r="O7" i="1"/>
  <c r="N7" i="1"/>
  <c r="M7" i="1"/>
  <c r="O6" i="1"/>
  <c r="N6" i="1"/>
  <c r="M6" i="1"/>
  <c r="O5" i="1"/>
  <c r="N5" i="1"/>
  <c r="M5" i="1"/>
  <c r="S5" i="2" l="1"/>
  <c r="T5" i="2" s="1"/>
  <c r="S7" i="2"/>
  <c r="T7" i="2" s="1"/>
  <c r="S8" i="2"/>
  <c r="T8" i="2" s="1"/>
  <c r="T9" i="2"/>
  <c r="T9" i="1"/>
  <c r="S8" i="1"/>
  <c r="T8" i="1" s="1"/>
  <c r="S7" i="1"/>
  <c r="T7" i="1" s="1"/>
  <c r="S5" i="1"/>
  <c r="T5" i="1" s="1"/>
  <c r="S11" i="1"/>
  <c r="G48" i="2"/>
  <c r="T10" i="2"/>
  <c r="R12" i="2"/>
  <c r="S10" i="1"/>
  <c r="T10" i="1" s="1"/>
  <c r="S12" i="1"/>
  <c r="T12" i="1" s="1"/>
  <c r="T6" i="1"/>
  <c r="T11" i="1"/>
  <c r="G70" i="1"/>
  <c r="R14" i="1"/>
</calcChain>
</file>

<file path=xl/sharedStrings.xml><?xml version="1.0" encoding="utf-8"?>
<sst xmlns="http://schemas.openxmlformats.org/spreadsheetml/2006/main" count="370" uniqueCount="109">
  <si>
    <t>Studiumsplanungstool Japanologie BA Major 120 ECTS</t>
  </si>
  <si>
    <t>Angebot Modulgruppen und Module im Major 120 ECTS</t>
  </si>
  <si>
    <t>ECTS</t>
  </si>
  <si>
    <t>P</t>
  </si>
  <si>
    <t>Angebot</t>
  </si>
  <si>
    <t>1. Sem. (HS)</t>
  </si>
  <si>
    <t>2. Sem. (FS)</t>
  </si>
  <si>
    <t>3. Sem. (HS)</t>
  </si>
  <si>
    <t>4. Sem. (FS)</t>
  </si>
  <si>
    <t>5. Sem. (HS)</t>
  </si>
  <si>
    <t>6. Sem. (FS)</t>
  </si>
  <si>
    <t>Sind die Regeln erfüllt?</t>
  </si>
  <si>
    <t>Einführung in die Japanologie</t>
  </si>
  <si>
    <t>P-Module gewählt?</t>
  </si>
  <si>
    <t>Doppelbelegung?</t>
  </si>
  <si>
    <t>ECTSselected</t>
  </si>
  <si>
    <t>Modulgruppen</t>
  </si>
  <si>
    <t>SOLL</t>
  </si>
  <si>
    <t>IST</t>
  </si>
  <si>
    <t>*DIFF</t>
  </si>
  <si>
    <t>Grundlagen der Japanologie</t>
  </si>
  <si>
    <t>x</t>
  </si>
  <si>
    <t>FS</t>
  </si>
  <si>
    <t>Japanische Geschichte</t>
  </si>
  <si>
    <t>HS</t>
  </si>
  <si>
    <t>Spracherwerb Japanisch P-Module</t>
  </si>
  <si>
    <t>Modernes Japanisch 1</t>
  </si>
  <si>
    <t>Modernes Japanisch 2</t>
  </si>
  <si>
    <t>Spracherwerb Japanisch</t>
  </si>
  <si>
    <t>Modernes Japanisch 3</t>
  </si>
  <si>
    <t>Weitere curriculare Module</t>
  </si>
  <si>
    <t>Modernes Japanisch 4</t>
  </si>
  <si>
    <t>Abschluss (sämtliche P-Module)</t>
  </si>
  <si>
    <t>Modernes Japanisch 5</t>
  </si>
  <si>
    <t>Modernes Japanisch 6</t>
  </si>
  <si>
    <t>Check Doppelbelegung</t>
  </si>
  <si>
    <t>Klassisches Japanisch I</t>
  </si>
  <si>
    <t>Klassisches Japanisch II</t>
  </si>
  <si>
    <t>*DIFF: Die Differenz darf nicht negativ sein</t>
  </si>
  <si>
    <t>Japanische Lektüre 1</t>
  </si>
  <si>
    <t>Japanische Lektüre 2</t>
  </si>
  <si>
    <t>Japanische literarische Lektüre</t>
  </si>
  <si>
    <r>
      <rPr>
        <b/>
        <sz val="10"/>
        <color rgb="FF000000"/>
        <rFont val="Arial Narrow"/>
        <family val="2"/>
        <charset val="1"/>
      </rPr>
      <t>Anleitung:</t>
    </r>
    <r>
      <rPr>
        <sz val="10"/>
        <color rgb="FF000000"/>
        <rFont val="Arial Narrow"/>
        <family val="2"/>
        <charset val="1"/>
      </rPr>
      <t xml:space="preserve"> Tragen Sie in die hellgrau hinterlegten Zellen ein, in welchem Semester Sie welches Modul absolviert haben oder zu absolvieren planen. (In den schraffierten Zellen ist ein Eintrag nicht möglich.) Der Eintrag kann einen beliebigen Wert annehmen, z.B. "x" oder "absolviert" und "geplant". </t>
    </r>
    <r>
      <rPr>
        <sz val="10"/>
        <color rgb="FFFF0000"/>
        <rFont val="Arial Narrow"/>
        <family val="2"/>
        <charset val="1"/>
      </rPr>
      <t>Achtung: Gewisse WP-Module werden nur alle zwei Jahre, die Wahlmodule nur unregelmässig angeboten; bitte konsultieren Sie bei diesen Modulen jeweils das Vorlesungsverzeichnis.</t>
    </r>
    <r>
      <rPr>
        <sz val="10"/>
        <color rgb="FF000000"/>
        <rFont val="Arial Narrow"/>
        <family val="2"/>
        <charset val="1"/>
      </rPr>
      <t xml:space="preserve">  </t>
    </r>
  </si>
  <si>
    <t>Japanische klassische Lektüre</t>
  </si>
  <si>
    <t>Japanische wissenschaftliche Lektüre</t>
  </si>
  <si>
    <t>Japanischer moderner Lektürekanon</t>
  </si>
  <si>
    <t>jedes Sem.</t>
  </si>
  <si>
    <t>Japanischer klassischer Lektürekanon</t>
  </si>
  <si>
    <t>Vertiefende Lektüre/Übung</t>
  </si>
  <si>
    <t>unregelm.</t>
  </si>
  <si>
    <t>Vertiefende Übung</t>
  </si>
  <si>
    <t>Japanische Philologie</t>
  </si>
  <si>
    <t xml:space="preserve">Am Tabellenende ist ersichtlich, wie viele ECTS Sie pro Semester sammeln und ob Sie mit Ihrer Planung die erforderliche Gesamtpunktzahl (120 ECTS) erreichen. In der gelben Box wird überprüft, ob Ihre Planung die in der Studienordnung definierten Regeln erfüllt, und ob Sie Module doppelt belegt oder geplant haben. </t>
  </si>
  <si>
    <t>Geschichte der japanischen Philosophie</t>
  </si>
  <si>
    <t>jedes 2. FS</t>
  </si>
  <si>
    <t>Vertiefung Themen der Japanischen Philologie (Proseminararbeit)</t>
  </si>
  <si>
    <t>Grundlagen der japanischen Geistesgeschichte</t>
  </si>
  <si>
    <t>Japanische Geistesgeschichte (Seminar)</t>
  </si>
  <si>
    <t>Einzelprobleme der Japanischen Geistesgeschichte (Seminararbeit)</t>
  </si>
  <si>
    <t>Japanische Literatur (Seminar)</t>
  </si>
  <si>
    <t>Einzelprobleme der Japanischen Literatur (Seminararbeit)</t>
  </si>
  <si>
    <t>Gesellschaft Japans</t>
  </si>
  <si>
    <t>Japanische Gesellschaft nach 1945</t>
  </si>
  <si>
    <t>Vertiefung Themen der japanischen Gesellschaft (Proseminararbeit)</t>
  </si>
  <si>
    <t>Soziologie Japans (Seminar)</t>
  </si>
  <si>
    <t>Einzelprobleme der Soziologie Japans (Seminararbeit)</t>
  </si>
  <si>
    <t>Japanische Politik und Wirtschaft nach 1945</t>
  </si>
  <si>
    <t>Politik/Wirtschaft Japans (Seminar)</t>
  </si>
  <si>
    <t>Einzelprobleme der Politik/Wirtschaft Japans (Seminararbeit)</t>
  </si>
  <si>
    <t>Thematische Vorlesung</t>
  </si>
  <si>
    <t>Thematische Übung</t>
  </si>
  <si>
    <t>Thematisch vertiefte Übung</t>
  </si>
  <si>
    <t>Japanische Literatur: Überblick</t>
  </si>
  <si>
    <t>Religion in Japan: Überblick</t>
  </si>
  <si>
    <t>Buddhismus</t>
  </si>
  <si>
    <t>jedes 2. HS</t>
  </si>
  <si>
    <t>Texte zum Buddhismus</t>
  </si>
  <si>
    <t>Einführung in die Ältere deutsche Literaturwissenschaft</t>
  </si>
  <si>
    <t>Einführung in die Neuere deutsche Literaturwissenschaft</t>
  </si>
  <si>
    <t>Einführung in die Geschichte der Philosophie</t>
  </si>
  <si>
    <t>Soziologische Theorie (2-semestrig)</t>
  </si>
  <si>
    <t>Empirische Sozialforschung</t>
  </si>
  <si>
    <t>Sprachpraktikum Japanisch 1 (Vorlesungsfreie Zeit)</t>
  </si>
  <si>
    <t>Sprachpraktikum Japanisch 2 (Vorlesungsfreie Zeit)</t>
  </si>
  <si>
    <t>Japanische Linguistik</t>
  </si>
  <si>
    <t>Vertiefende Einzelthemen der Japanologie</t>
  </si>
  <si>
    <t>Überfachliche Angebote</t>
  </si>
  <si>
    <t>Gesamtes Angebot des Sprachenzentrums</t>
  </si>
  <si>
    <t>Grundlagen Latein</t>
  </si>
  <si>
    <t>Abschluss</t>
  </si>
  <si>
    <t>Japanologische Forschungsliteraturprüfung</t>
  </si>
  <si>
    <t>ECTS pro Semester</t>
  </si>
  <si>
    <t xml:space="preserve">Total ECTS </t>
  </si>
  <si>
    <r>
      <rPr>
        <b/>
        <sz val="10"/>
        <color rgb="FF000000"/>
        <rFont val="Arial Narrow"/>
        <family val="2"/>
        <charset val="1"/>
      </rPr>
      <t>Legende:</t>
    </r>
    <r>
      <rPr>
        <sz val="10"/>
        <color rgb="FF000000"/>
        <rFont val="Arial Narrow"/>
        <family val="2"/>
        <charset val="1"/>
      </rPr>
      <t xml:space="preserve"> P=Pflichtmodul; WP=Wahlpflichtmodul; W=Wahlmodul; HS=Herbstsemester; FS=Frühlingssemester</t>
    </r>
  </si>
  <si>
    <t>Studiumsplanungstool Japanologie BA Minor 60 ECTS</t>
  </si>
  <si>
    <t xml:space="preserve">Am Tabellenende ist ersichtlich, wie viele ECTS Sie pro Semester sammeln und ob Sie mit Ihrer Planung die erforderliche Gesamtpunktzahl (60 ECTS) erreichen. In der gelben Box wird überprüft, ob Ihre Planung die in der Studienordnung definierten Regeln erfüllt, und ob Sie Module doppelt belegt oder geplant haben. </t>
  </si>
  <si>
    <t>WP / W</t>
  </si>
  <si>
    <t>Gesellschaft Japans (WP/W-Module)</t>
  </si>
  <si>
    <t>Spracherwerb Japanisch (WP/W-Module)</t>
  </si>
  <si>
    <t>Spracherwerb Japanisch (P-Module)</t>
  </si>
  <si>
    <t>Einführung in die Japanologie (sämtliche P-Module)</t>
  </si>
  <si>
    <t>Wissenschaftliches Arbeiten mit japanischen Quellen (Hausarbeit)</t>
  </si>
  <si>
    <t>Wahlmodul</t>
  </si>
  <si>
    <t>Bachelorarbeit</t>
  </si>
  <si>
    <t>Spracherwerb Japanisch WP/W-Module</t>
  </si>
  <si>
    <t>Japanische Philologie (WP/W-Module)</t>
  </si>
  <si>
    <t>Themen der Japanforschung (Proseminar)</t>
  </si>
  <si>
    <t>Einführung in die Japanologie (WP-Module)</t>
  </si>
  <si>
    <t>Themen der Japanforschung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</si>
</sst>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name val="Calibri"/>
      <family val="2"/>
      <charset val="1"/>
    </font>
    <font>
      <sz val="10"/>
      <color rgb="FF000000"/>
      <name val="Arial Narrow"/>
      <family val="2"/>
      <charset val="1"/>
    </font>
    <font>
      <b/>
      <sz val="14"/>
      <color rgb="FF000000"/>
      <name val="Arial Narrow"/>
      <family val="2"/>
      <charset val="1"/>
    </font>
    <font>
      <b/>
      <sz val="10"/>
      <color rgb="FF000000"/>
      <name val="Arial Narrow"/>
      <family val="2"/>
      <charset val="1"/>
    </font>
    <font>
      <sz val="10"/>
      <color rgb="FFFF0000"/>
      <name val="Arial Narrow"/>
      <family val="2"/>
      <charset val="1"/>
    </font>
    <font>
      <b/>
      <sz val="10"/>
      <name val="Arial Narrow"/>
      <family val="2"/>
      <charset val="1"/>
    </font>
  </fonts>
  <fills count="9">
    <fill>
      <patternFill patternType="none"/>
    </fill>
    <fill>
      <patternFill patternType="gray125"/>
    </fill>
    <fill>
      <patternFill patternType="solid">
        <fgColor rgb="FFFF0000"/>
        <bgColor rgb="FF9C0006"/>
      </patternFill>
    </fill>
    <fill>
      <patternFill patternType="solid">
        <fgColor rgb="FFFFC000"/>
        <bgColor rgb="FFFF9900"/>
      </patternFill>
    </fill>
    <fill>
      <patternFill patternType="solid">
        <fgColor rgb="FF92D050"/>
        <bgColor rgb="FFC0C0C0"/>
      </patternFill>
    </fill>
    <fill>
      <patternFill patternType="solid">
        <fgColor rgb="FFD9D9D9"/>
        <bgColor rgb="FFC6EFCE"/>
      </patternFill>
    </fill>
    <fill>
      <patternFill patternType="solid">
        <fgColor rgb="FFF4F08F"/>
        <bgColor rgb="FFFFFFCC"/>
      </patternFill>
    </fill>
    <fill>
      <patternFill patternType="solid">
        <fgColor rgb="FFFFFFFF"/>
        <bgColor rgb="FFFFFFCC"/>
      </patternFill>
    </fill>
    <fill>
      <patternFill patternType="solid">
        <fgColor rgb="FF6D6D6D"/>
        <bgColor rgb="FF808080"/>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3">
    <xf numFmtId="0" fontId="0" fillId="0" borderId="0" xfId="0"/>
    <xf numFmtId="0" fontId="1" fillId="0" borderId="0" xfId="0" applyFont="1"/>
    <xf numFmtId="0" fontId="1" fillId="0" borderId="0" xfId="0" applyFont="1" applyAlignment="1">
      <alignment horizontal="center"/>
    </xf>
    <xf numFmtId="0" fontId="1" fillId="0" borderId="0" xfId="0" applyFont="1" applyProtection="1"/>
    <xf numFmtId="0" fontId="2" fillId="0" borderId="0" xfId="0" applyFont="1" applyProtection="1">
      <protection hidden="1"/>
    </xf>
    <xf numFmtId="0" fontId="1" fillId="0" borderId="0" xfId="0" applyFont="1" applyProtection="1">
      <protection hidden="1"/>
    </xf>
    <xf numFmtId="0" fontId="1" fillId="0" borderId="0" xfId="0" applyFont="1" applyAlignment="1" applyProtection="1">
      <alignment horizontal="center"/>
      <protection hidden="1"/>
    </xf>
    <xf numFmtId="0" fontId="3" fillId="0" borderId="1" xfId="0" applyFont="1" applyBorder="1" applyProtection="1">
      <protection hidden="1"/>
    </xf>
    <xf numFmtId="0" fontId="3" fillId="0" borderId="1" xfId="0" applyFont="1" applyBorder="1" applyAlignment="1" applyProtection="1">
      <protection hidden="1"/>
    </xf>
    <xf numFmtId="0" fontId="3" fillId="0" borderId="1" xfId="0" applyFont="1" applyBorder="1" applyAlignment="1" applyProtection="1">
      <alignment horizontal="center"/>
      <protection hidden="1"/>
    </xf>
    <xf numFmtId="0" fontId="3" fillId="2" borderId="1" xfId="0" applyFont="1" applyFill="1" applyBorder="1" applyAlignment="1" applyProtection="1">
      <alignment horizontal="center"/>
      <protection hidden="1"/>
    </xf>
    <xf numFmtId="0" fontId="3" fillId="3" borderId="1" xfId="0" applyFont="1" applyFill="1" applyBorder="1" applyAlignment="1" applyProtection="1">
      <alignment horizontal="center"/>
      <protection hidden="1"/>
    </xf>
    <xf numFmtId="0" fontId="3" fillId="0" borderId="2" xfId="0" applyFont="1" applyBorder="1" applyAlignment="1" applyProtection="1">
      <alignment horizontal="center"/>
      <protection hidden="1"/>
    </xf>
    <xf numFmtId="0" fontId="3" fillId="5" borderId="3" xfId="0" applyFont="1" applyFill="1" applyBorder="1" applyAlignment="1" applyProtection="1">
      <alignment horizontal="center"/>
      <protection hidden="1"/>
    </xf>
    <xf numFmtId="0" fontId="3" fillId="5" borderId="4" xfId="0" applyFont="1" applyFill="1" applyBorder="1" applyAlignment="1" applyProtection="1">
      <alignment horizontal="center"/>
      <protection hidden="1"/>
    </xf>
    <xf numFmtId="0" fontId="3" fillId="5" borderId="5" xfId="0" applyFont="1" applyFill="1" applyBorder="1" applyAlignment="1" applyProtection="1">
      <alignment horizontal="center"/>
      <protection hidden="1"/>
    </xf>
    <xf numFmtId="0" fontId="3" fillId="6" borderId="0" xfId="0" applyFont="1" applyFill="1" applyProtection="1">
      <protection hidden="1"/>
    </xf>
    <xf numFmtId="0" fontId="3" fillId="6" borderId="0" xfId="0" applyFont="1" applyFill="1" applyAlignment="1" applyProtection="1">
      <alignment horizontal="center"/>
      <protection hidden="1"/>
    </xf>
    <xf numFmtId="0" fontId="3" fillId="7" borderId="6" xfId="0" applyFont="1" applyFill="1" applyBorder="1" applyAlignment="1" applyProtection="1"/>
    <xf numFmtId="0" fontId="3" fillId="7" borderId="7" xfId="0" applyFont="1" applyFill="1" applyBorder="1" applyAlignment="1" applyProtection="1"/>
    <xf numFmtId="0" fontId="3" fillId="7" borderId="8" xfId="0" applyFont="1" applyFill="1" applyBorder="1" applyAlignment="1" applyProtection="1"/>
    <xf numFmtId="0" fontId="3" fillId="6" borderId="3" xfId="0" applyFont="1" applyFill="1" applyBorder="1" applyProtection="1">
      <protection hidden="1"/>
    </xf>
    <xf numFmtId="0" fontId="3" fillId="6" borderId="4" xfId="0" applyFont="1" applyFill="1" applyBorder="1" applyAlignment="1" applyProtection="1">
      <alignment horizontal="center"/>
      <protection hidden="1"/>
    </xf>
    <xf numFmtId="0" fontId="3" fillId="6" borderId="5" xfId="0"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1" xfId="0" applyFont="1" applyBorder="1" applyProtection="1">
      <protection hidden="1"/>
    </xf>
    <xf numFmtId="0" fontId="1" fillId="2" borderId="1" xfId="0" applyFont="1" applyFill="1" applyBorder="1" applyAlignment="1" applyProtection="1">
      <alignment horizontal="center"/>
      <protection hidden="1"/>
    </xf>
    <xf numFmtId="0" fontId="1" fillId="0" borderId="2" xfId="0" applyFont="1" applyBorder="1" applyAlignment="1" applyProtection="1">
      <alignment horizontal="center"/>
      <protection hidden="1"/>
    </xf>
    <xf numFmtId="0" fontId="1" fillId="8" borderId="9" xfId="0" applyFont="1" applyFill="1" applyBorder="1" applyAlignment="1" applyProtection="1">
      <alignment horizontal="center"/>
    </xf>
    <xf numFmtId="0" fontId="1" fillId="5" borderId="1" xfId="0" applyFont="1" applyFill="1" applyBorder="1" applyAlignment="1" applyProtection="1">
      <alignment horizontal="center"/>
      <protection locked="0"/>
    </xf>
    <xf numFmtId="0" fontId="1" fillId="8" borderId="1" xfId="0" applyFont="1" applyFill="1" applyBorder="1" applyAlignment="1" applyProtection="1">
      <alignment horizontal="center"/>
    </xf>
    <xf numFmtId="0" fontId="1" fillId="5" borderId="10" xfId="0" applyFont="1" applyFill="1" applyBorder="1" applyAlignment="1" applyProtection="1">
      <alignment horizontal="center"/>
      <protection locked="0"/>
    </xf>
    <xf numFmtId="0" fontId="1" fillId="6" borderId="9" xfId="0" applyFont="1" applyFill="1" applyBorder="1" applyProtection="1">
      <protection hidden="1"/>
    </xf>
    <xf numFmtId="0" fontId="1" fillId="6" borderId="1" xfId="0" applyFont="1" applyFill="1" applyBorder="1" applyAlignment="1" applyProtection="1">
      <alignment horizontal="center"/>
      <protection hidden="1"/>
    </xf>
    <xf numFmtId="0" fontId="3" fillId="6" borderId="10" xfId="0" applyFont="1" applyFill="1" applyBorder="1" applyAlignment="1" applyProtection="1">
      <alignment horizontal="center"/>
      <protection hidden="1"/>
    </xf>
    <xf numFmtId="0" fontId="1" fillId="5" borderId="9" xfId="0" applyFont="1" applyFill="1" applyBorder="1" applyAlignment="1" applyProtection="1">
      <alignment horizontal="center"/>
      <protection locked="0"/>
    </xf>
    <xf numFmtId="0" fontId="1" fillId="8" borderId="10" xfId="0" applyFont="1" applyFill="1" applyBorder="1" applyAlignment="1" applyProtection="1">
      <alignment horizontal="center"/>
    </xf>
    <xf numFmtId="0" fontId="1" fillId="0" borderId="0" xfId="0" applyFont="1" applyBorder="1" applyAlignment="1">
      <alignment horizontal="center"/>
    </xf>
    <xf numFmtId="0" fontId="1" fillId="3" borderId="1" xfId="0" applyFont="1" applyFill="1" applyBorder="1" applyAlignment="1" applyProtection="1">
      <alignment horizontal="center"/>
      <protection hidden="1"/>
    </xf>
    <xf numFmtId="0" fontId="1" fillId="6" borderId="11" xfId="0" applyFont="1" applyFill="1" applyBorder="1" applyProtection="1">
      <protection hidden="1"/>
    </xf>
    <xf numFmtId="0" fontId="1" fillId="6" borderId="12" xfId="0" applyFont="1" applyFill="1" applyBorder="1" applyAlignment="1" applyProtection="1">
      <alignment horizontal="center"/>
      <protection hidden="1"/>
    </xf>
    <xf numFmtId="0" fontId="3" fillId="6" borderId="13" xfId="0" applyFont="1" applyFill="1" applyBorder="1" applyAlignment="1" applyProtection="1">
      <alignment horizontal="center"/>
      <protection hidden="1"/>
    </xf>
    <xf numFmtId="0" fontId="1" fillId="6" borderId="0" xfId="0" applyFont="1" applyFill="1" applyProtection="1">
      <protection hidden="1"/>
    </xf>
    <xf numFmtId="0" fontId="1" fillId="6" borderId="0" xfId="0" applyFont="1" applyFill="1" applyAlignment="1" applyProtection="1">
      <alignment horizontal="center"/>
      <protection hidden="1"/>
    </xf>
    <xf numFmtId="0" fontId="3" fillId="6" borderId="0" xfId="0" applyFont="1" applyFill="1" applyAlignment="1" applyProtection="1">
      <alignment horizontal="left"/>
      <protection hidden="1"/>
    </xf>
    <xf numFmtId="0" fontId="1" fillId="4" borderId="1" xfId="0" applyFont="1" applyFill="1" applyBorder="1" applyAlignment="1" applyProtection="1">
      <alignment horizontal="center"/>
      <protection hidden="1"/>
    </xf>
    <xf numFmtId="0" fontId="4" fillId="0" borderId="2" xfId="0" applyFont="1" applyBorder="1" applyAlignment="1" applyProtection="1">
      <alignment horizontal="center"/>
      <protection hidden="1"/>
    </xf>
    <xf numFmtId="0" fontId="1" fillId="0" borderId="0" xfId="0" applyFont="1" applyAlignment="1">
      <alignment vertical="top" wrapText="1"/>
    </xf>
    <xf numFmtId="0" fontId="1" fillId="8" borderId="15" xfId="0" applyFont="1" applyFill="1" applyBorder="1" applyAlignment="1">
      <alignment horizontal="center"/>
    </xf>
    <xf numFmtId="0" fontId="1" fillId="5" borderId="15" xfId="0" applyFont="1" applyFill="1" applyBorder="1" applyAlignment="1" applyProtection="1">
      <alignment horizontal="center"/>
      <protection locked="0"/>
    </xf>
    <xf numFmtId="0" fontId="1" fillId="8" borderId="8" xfId="0" applyFont="1" applyFill="1" applyBorder="1" applyAlignment="1">
      <alignment horizontal="center"/>
    </xf>
    <xf numFmtId="0" fontId="3" fillId="0" borderId="9"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3" fillId="0" borderId="10" xfId="0" applyFont="1" applyBorder="1" applyAlignment="1" applyProtection="1">
      <alignment horizontal="center"/>
      <protection hidden="1"/>
    </xf>
    <xf numFmtId="0" fontId="3" fillId="0" borderId="0" xfId="0" applyFont="1" applyProtection="1">
      <protection hidden="1"/>
    </xf>
    <xf numFmtId="0" fontId="1" fillId="0" borderId="0" xfId="0" applyFont="1" applyAlignment="1" applyProtection="1">
      <alignment horizontal="center"/>
    </xf>
    <xf numFmtId="0" fontId="2" fillId="0" borderId="0" xfId="0" applyFont="1" applyProtection="1"/>
    <xf numFmtId="0" fontId="3" fillId="6" borderId="0" xfId="0" applyFont="1" applyFill="1" applyProtection="1"/>
    <xf numFmtId="0" fontId="3" fillId="6" borderId="0" xfId="0" applyFont="1" applyFill="1" applyAlignment="1" applyProtection="1">
      <alignment horizontal="center"/>
    </xf>
    <xf numFmtId="0" fontId="3" fillId="6" borderId="3" xfId="0" applyFont="1" applyFill="1" applyBorder="1" applyProtection="1"/>
    <xf numFmtId="0" fontId="3" fillId="6" borderId="4" xfId="0" applyFont="1" applyFill="1" applyBorder="1" applyAlignment="1" applyProtection="1">
      <alignment horizontal="center"/>
    </xf>
    <xf numFmtId="0" fontId="3" fillId="6" borderId="5" xfId="0" applyFont="1" applyFill="1" applyBorder="1" applyAlignment="1" applyProtection="1">
      <alignment horizontal="center"/>
    </xf>
    <xf numFmtId="0" fontId="1" fillId="6" borderId="9" xfId="0" applyFont="1" applyFill="1" applyBorder="1" applyProtection="1"/>
    <xf numFmtId="0" fontId="1" fillId="6" borderId="1" xfId="0" applyFont="1" applyFill="1" applyBorder="1" applyAlignment="1" applyProtection="1">
      <alignment horizontal="center"/>
    </xf>
    <xf numFmtId="0" fontId="3" fillId="6" borderId="10" xfId="0" applyFont="1" applyFill="1" applyBorder="1" applyAlignment="1" applyProtection="1">
      <alignment horizontal="center"/>
    </xf>
    <xf numFmtId="0" fontId="1" fillId="6" borderId="11" xfId="0" applyFont="1" applyFill="1" applyBorder="1" applyProtection="1"/>
    <xf numFmtId="0" fontId="1" fillId="6" borderId="12" xfId="0" applyFont="1" applyFill="1" applyBorder="1" applyAlignment="1" applyProtection="1">
      <alignment horizontal="center"/>
    </xf>
    <xf numFmtId="0" fontId="3" fillId="6" borderId="13" xfId="0" applyFont="1" applyFill="1" applyBorder="1" applyAlignment="1" applyProtection="1">
      <alignment horizontal="center"/>
    </xf>
    <xf numFmtId="0" fontId="1" fillId="6" borderId="0" xfId="0" applyFont="1" applyFill="1" applyBorder="1" applyProtection="1"/>
    <xf numFmtId="0" fontId="1" fillId="6" borderId="0" xfId="0" applyFont="1" applyFill="1" applyBorder="1" applyAlignment="1" applyProtection="1">
      <alignment horizontal="center"/>
    </xf>
    <xf numFmtId="0" fontId="3" fillId="6" borderId="0" xfId="0" applyFont="1" applyFill="1" applyBorder="1" applyAlignment="1" applyProtection="1">
      <alignment horizontal="center"/>
    </xf>
    <xf numFmtId="0" fontId="3" fillId="6" borderId="0" xfId="0" applyFont="1" applyFill="1" applyAlignment="1" applyProtection="1">
      <alignment horizontal="left"/>
    </xf>
    <xf numFmtId="0" fontId="1" fillId="6" borderId="0" xfId="0" applyFont="1" applyFill="1" applyProtection="1"/>
    <xf numFmtId="0" fontId="1" fillId="6" borderId="0" xfId="0" applyFont="1" applyFill="1" applyAlignment="1" applyProtection="1">
      <alignment horizontal="center"/>
    </xf>
    <xf numFmtId="0" fontId="3" fillId="0" borderId="9" xfId="0" applyFont="1" applyBorder="1" applyAlignment="1" applyProtection="1">
      <alignment horizontal="center"/>
    </xf>
    <xf numFmtId="0" fontId="3" fillId="0" borderId="1" xfId="0" applyFont="1" applyBorder="1" applyAlignment="1" applyProtection="1">
      <alignment horizontal="center"/>
    </xf>
    <xf numFmtId="0" fontId="3" fillId="0" borderId="10" xfId="0" applyFont="1" applyBorder="1" applyAlignment="1" applyProtection="1">
      <alignment horizontal="center"/>
    </xf>
    <xf numFmtId="0" fontId="1" fillId="0" borderId="2" xfId="0" applyFont="1" applyBorder="1" applyProtection="1">
      <protection hidden="1"/>
    </xf>
    <xf numFmtId="0" fontId="1" fillId="0" borderId="2" xfId="0" applyFont="1" applyFill="1" applyBorder="1" applyAlignment="1" applyProtection="1">
      <alignment horizontal="center"/>
      <protection hidden="1"/>
    </xf>
    <xf numFmtId="0" fontId="3" fillId="0" borderId="0" xfId="0" applyFont="1" applyBorder="1" applyAlignment="1" applyProtection="1">
      <alignment horizontal="right"/>
      <protection hidden="1"/>
    </xf>
    <xf numFmtId="0" fontId="5" fillId="7" borderId="16" xfId="0"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3" fillId="0" borderId="10" xfId="0" applyFont="1" applyBorder="1" applyAlignment="1" applyProtection="1">
      <alignment horizontal="left"/>
      <protection hidden="1"/>
    </xf>
    <xf numFmtId="0" fontId="3" fillId="7" borderId="14" xfId="0" applyFont="1" applyFill="1" applyBorder="1" applyAlignment="1" applyProtection="1">
      <alignment horizontal="center"/>
    </xf>
    <xf numFmtId="0" fontId="3" fillId="0" borderId="2" xfId="0" applyFont="1" applyBorder="1" applyAlignment="1" applyProtection="1">
      <alignment horizontal="left"/>
      <protection hidden="1"/>
    </xf>
    <xf numFmtId="0" fontId="3" fillId="0" borderId="1" xfId="0" applyFont="1" applyBorder="1" applyAlignment="1" applyProtection="1">
      <alignment horizontal="center"/>
      <protection hidden="1"/>
    </xf>
    <xf numFmtId="0" fontId="1" fillId="0" borderId="0" xfId="0" applyFont="1" applyBorder="1" applyAlignment="1">
      <alignment horizontal="left" vertical="top" wrapText="1"/>
    </xf>
    <xf numFmtId="0" fontId="1" fillId="0" borderId="17" xfId="0" applyFont="1" applyBorder="1" applyAlignment="1" applyProtection="1">
      <alignment horizontal="center"/>
      <protection hidden="1"/>
    </xf>
    <xf numFmtId="0" fontId="1" fillId="0" borderId="18"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3" fillId="0" borderId="0" xfId="0" applyFont="1" applyBorder="1" applyAlignment="1">
      <alignment horizontal="left" vertical="top" wrapText="1"/>
    </xf>
    <xf numFmtId="0" fontId="3" fillId="0" borderId="0" xfId="0" applyFont="1" applyBorder="1" applyAlignment="1" applyProtection="1">
      <alignment horizontal="right"/>
    </xf>
    <xf numFmtId="0" fontId="5" fillId="7" borderId="16" xfId="0" applyFont="1" applyFill="1" applyBorder="1" applyAlignment="1" applyProtection="1">
      <alignment horizontal="center"/>
    </xf>
  </cellXfs>
  <cellStyles count="1">
    <cellStyle name="Normal" xfId="0" builtinId="0"/>
  </cellStyles>
  <dxfs count="20">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61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6EFCE"/>
      <rgbColor rgb="FFF4F08F"/>
      <rgbColor rgb="FF99CCFF"/>
      <rgbColor rgb="FFFF99CC"/>
      <rgbColor rgb="FFCC99FF"/>
      <rgbColor rgb="FFFFC7CE"/>
      <rgbColor rgb="FF3366FF"/>
      <rgbColor rgb="FF33CCCC"/>
      <rgbColor rgb="FF92D050"/>
      <rgbColor rgb="FFFFC000"/>
      <rgbColor rgb="FFFF9900"/>
      <rgbColor rgb="FFFF6600"/>
      <rgbColor rgb="FF6D6D6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73"/>
  <sheetViews>
    <sheetView showGridLines="0" showRowColHeaders="0" tabSelected="1" topLeftCell="A6" zoomScaleNormal="100" workbookViewId="0">
      <selection activeCell="Q10" sqref="Q10"/>
    </sheetView>
  </sheetViews>
  <sheetFormatPr defaultColWidth="11.125" defaultRowHeight="15.75" x14ac:dyDescent="0.25"/>
  <cols>
    <col min="1" max="1" width="3.625" style="1" customWidth="1"/>
    <col min="2" max="2" width="42.625" style="1" customWidth="1"/>
    <col min="3" max="3" width="8.375" style="1" customWidth="1"/>
    <col min="4" max="4" width="8.375" style="2" customWidth="1"/>
    <col min="5" max="5" width="8.375" style="1" customWidth="1"/>
    <col min="6" max="6" width="8.375" style="2" customWidth="1"/>
    <col min="7" max="12" width="9" style="2" customWidth="1"/>
    <col min="13" max="13" width="12.25" style="1" hidden="1" customWidth="1"/>
    <col min="14" max="14" width="11.375" style="1" hidden="1" customWidth="1"/>
    <col min="15" max="15" width="9.375" style="1" hidden="1" customWidth="1"/>
    <col min="16" max="16" width="4" style="3" customWidth="1"/>
    <col min="17" max="17" width="24.875" style="1" customWidth="1"/>
    <col min="18" max="20" width="7.875" style="2" customWidth="1"/>
    <col min="21" max="1023" width="11.125" style="1"/>
  </cols>
  <sheetData>
    <row r="1" spans="1:21" ht="18" x14ac:dyDescent="0.25">
      <c r="A1" s="4" t="s">
        <v>0</v>
      </c>
      <c r="B1" s="5"/>
      <c r="C1" s="5"/>
      <c r="D1" s="6"/>
      <c r="E1" s="5"/>
      <c r="F1" s="6"/>
      <c r="G1" s="6"/>
      <c r="H1" s="6"/>
      <c r="I1" s="6"/>
      <c r="J1" s="6"/>
      <c r="K1" s="6"/>
      <c r="L1" s="6"/>
    </row>
    <row r="2" spans="1:21" ht="16.5" thickBot="1" x14ac:dyDescent="0.3">
      <c r="A2" s="5"/>
      <c r="B2" s="5"/>
      <c r="C2" s="5"/>
      <c r="D2" s="6"/>
      <c r="E2" s="5"/>
      <c r="F2" s="6"/>
      <c r="G2" s="6"/>
      <c r="H2" s="6"/>
      <c r="I2" s="6"/>
      <c r="J2" s="6"/>
      <c r="K2" s="6"/>
      <c r="L2" s="6"/>
    </row>
    <row r="3" spans="1:21" ht="16.5" thickBot="1" x14ac:dyDescent="0.3">
      <c r="A3" s="7" t="s">
        <v>1</v>
      </c>
      <c r="B3" s="8"/>
      <c r="C3" s="9" t="s">
        <v>2</v>
      </c>
      <c r="D3" s="10" t="s">
        <v>3</v>
      </c>
      <c r="E3" s="11" t="s">
        <v>96</v>
      </c>
      <c r="F3" s="12" t="s">
        <v>4</v>
      </c>
      <c r="G3" s="13" t="s">
        <v>5</v>
      </c>
      <c r="H3" s="14" t="s">
        <v>6</v>
      </c>
      <c r="I3" s="14" t="s">
        <v>7</v>
      </c>
      <c r="J3" s="14" t="s">
        <v>8</v>
      </c>
      <c r="K3" s="14" t="s">
        <v>9</v>
      </c>
      <c r="L3" s="15" t="s">
        <v>10</v>
      </c>
      <c r="Q3" s="16" t="s">
        <v>11</v>
      </c>
      <c r="R3" s="17"/>
      <c r="S3" s="17"/>
      <c r="T3" s="17"/>
    </row>
    <row r="4" spans="1:21" x14ac:dyDescent="0.25">
      <c r="A4" s="84" t="s">
        <v>12</v>
      </c>
      <c r="B4" s="84"/>
      <c r="C4" s="84"/>
      <c r="D4" s="84"/>
      <c r="E4" s="84"/>
      <c r="F4" s="84"/>
      <c r="G4" s="18"/>
      <c r="H4" s="19"/>
      <c r="I4" s="19"/>
      <c r="J4" s="19"/>
      <c r="K4" s="19"/>
      <c r="L4" s="20"/>
      <c r="M4" s="1" t="s">
        <v>13</v>
      </c>
      <c r="N4" s="1" t="s">
        <v>14</v>
      </c>
      <c r="O4" s="1" t="s">
        <v>15</v>
      </c>
      <c r="Q4" s="21" t="s">
        <v>16</v>
      </c>
      <c r="R4" s="22" t="s">
        <v>17</v>
      </c>
      <c r="S4" s="22" t="s">
        <v>18</v>
      </c>
      <c r="T4" s="23" t="s">
        <v>19</v>
      </c>
    </row>
    <row r="5" spans="1:21" x14ac:dyDescent="0.25">
      <c r="A5" s="81"/>
      <c r="B5" s="25" t="s">
        <v>20</v>
      </c>
      <c r="C5" s="24">
        <v>6</v>
      </c>
      <c r="D5" s="26" t="s">
        <v>21</v>
      </c>
      <c r="E5" s="24"/>
      <c r="F5" s="27" t="s">
        <v>22</v>
      </c>
      <c r="G5" s="28"/>
      <c r="H5" s="29"/>
      <c r="I5" s="30"/>
      <c r="J5" s="29"/>
      <c r="K5" s="30"/>
      <c r="L5" s="31"/>
      <c r="M5" s="1" t="str">
        <f>IF(ISBLANK(G5),IF(ISBLANK(H5),IF(ISBLANK(I5),IF(ISBLANK(J5),IF(ISBLANK(K5),IF(ISBLANK(L5),"Semester wählen!",""),""),""),""),""),"")</f>
        <v>Semester wählen!</v>
      </c>
      <c r="N5" s="1">
        <f t="shared" ref="N5:N37" si="0">IF(COUNTA(G5:L5)&gt;1,1,0)</f>
        <v>0</v>
      </c>
      <c r="O5" s="1">
        <f t="shared" ref="O5:O62" si="1">IF(COUNTA(G5:L5)=1,C5,IF(COUNTA(G5:L5)=1,C6,0))</f>
        <v>0</v>
      </c>
      <c r="Q5" s="32" t="s">
        <v>100</v>
      </c>
      <c r="R5" s="33">
        <v>30</v>
      </c>
      <c r="S5" s="33">
        <f>SUMIF(D5:D8,"x",O5:O8)</f>
        <v>0</v>
      </c>
      <c r="T5" s="34">
        <f t="shared" ref="T5:T12" si="2">S5-R5</f>
        <v>-30</v>
      </c>
    </row>
    <row r="6" spans="1:21" x14ac:dyDescent="0.25">
      <c r="A6" s="81"/>
      <c r="B6" s="25" t="s">
        <v>23</v>
      </c>
      <c r="C6" s="24">
        <v>6</v>
      </c>
      <c r="D6" s="26" t="s">
        <v>21</v>
      </c>
      <c r="E6" s="24"/>
      <c r="F6" s="27" t="s">
        <v>24</v>
      </c>
      <c r="G6" s="35"/>
      <c r="H6" s="30"/>
      <c r="I6" s="29"/>
      <c r="J6" s="30"/>
      <c r="K6" s="29"/>
      <c r="L6" s="36"/>
      <c r="M6" s="1" t="str">
        <f>IF(ISBLANK(G6),IF(ISBLANK(H6),IF(ISBLANK(I6),IF(ISBLANK(J6),IF(ISBLANK(K6),IF(ISBLANK(L6),"Semester wählen!",""),""),""),""),""),"")</f>
        <v>Semester wählen!</v>
      </c>
      <c r="N6" s="1">
        <f t="shared" si="0"/>
        <v>0</v>
      </c>
      <c r="O6" s="1">
        <f t="shared" si="1"/>
        <v>0</v>
      </c>
      <c r="Q6" s="32" t="s">
        <v>107</v>
      </c>
      <c r="R6" s="33">
        <v>0</v>
      </c>
      <c r="S6" s="33">
        <f>SUMIF(E5:E9,"x",O5:O9)</f>
        <v>0</v>
      </c>
      <c r="T6" s="34">
        <f t="shared" si="2"/>
        <v>0</v>
      </c>
    </row>
    <row r="7" spans="1:21" x14ac:dyDescent="0.25">
      <c r="A7" s="81"/>
      <c r="B7" s="25" t="s">
        <v>26</v>
      </c>
      <c r="C7" s="24">
        <v>9</v>
      </c>
      <c r="D7" s="26" t="s">
        <v>21</v>
      </c>
      <c r="E7" s="24"/>
      <c r="F7" s="27" t="s">
        <v>24</v>
      </c>
      <c r="G7" s="35"/>
      <c r="H7" s="30"/>
      <c r="I7" s="29"/>
      <c r="J7" s="30"/>
      <c r="K7" s="29"/>
      <c r="L7" s="36"/>
      <c r="M7" s="1" t="str">
        <f>IF(ISBLANK(G7),IF(ISBLANK(H7),IF(ISBLANK(I7),IF(ISBLANK(J7),IF(ISBLANK(K7),IF(ISBLANK(L7),"Semester wählen!",""),""),""),""),""),"")</f>
        <v>Semester wählen!</v>
      </c>
      <c r="N7" s="1">
        <f t="shared" si="0"/>
        <v>0</v>
      </c>
      <c r="O7" s="1">
        <f t="shared" si="1"/>
        <v>0</v>
      </c>
      <c r="Q7" s="32" t="s">
        <v>99</v>
      </c>
      <c r="R7" s="33">
        <v>12</v>
      </c>
      <c r="S7" s="33">
        <f>SUMIF(D12:D26,"x",O12:O26)</f>
        <v>0</v>
      </c>
      <c r="T7" s="34">
        <f t="shared" ref="T7:T9" si="3">S7-R7</f>
        <v>-12</v>
      </c>
    </row>
    <row r="8" spans="1:21" x14ac:dyDescent="0.25">
      <c r="A8" s="81"/>
      <c r="B8" s="25" t="s">
        <v>27</v>
      </c>
      <c r="C8" s="24">
        <v>9</v>
      </c>
      <c r="D8" s="26" t="s">
        <v>21</v>
      </c>
      <c r="E8" s="24"/>
      <c r="F8" s="27" t="s">
        <v>22</v>
      </c>
      <c r="G8" s="28"/>
      <c r="H8" s="29"/>
      <c r="I8" s="30"/>
      <c r="J8" s="29"/>
      <c r="K8" s="30"/>
      <c r="L8" s="31"/>
      <c r="M8" s="1" t="str">
        <f>IF(ISBLANK(G8),IF(ISBLANK(H8),IF(ISBLANK(I8),IF(ISBLANK(J8),IF(ISBLANK(K8),IF(ISBLANK(L8),"Semester wählen!",""),""),""),""),""),"")</f>
        <v>Semester wählen!</v>
      </c>
      <c r="N8" s="1">
        <f t="shared" si="0"/>
        <v>0</v>
      </c>
      <c r="O8" s="1">
        <f>IF(COUNTA(G8:L8)=1,C8,IF(COUNTA(G8:L8)=1,C10,0))</f>
        <v>0</v>
      </c>
      <c r="Q8" s="32" t="s">
        <v>98</v>
      </c>
      <c r="R8" s="33">
        <v>18</v>
      </c>
      <c r="S8" s="33">
        <f>SUMIF(E12:E26,"x",O12:O26)</f>
        <v>0</v>
      </c>
      <c r="T8" s="34">
        <f t="shared" si="3"/>
        <v>-18</v>
      </c>
      <c r="U8" s="37"/>
    </row>
    <row r="9" spans="1:21" x14ac:dyDescent="0.25">
      <c r="A9" s="27"/>
      <c r="B9" s="77" t="s">
        <v>106</v>
      </c>
      <c r="C9" s="27">
        <v>3</v>
      </c>
      <c r="D9" s="78"/>
      <c r="E9" s="38" t="s">
        <v>21</v>
      </c>
      <c r="F9" s="27" t="s">
        <v>46</v>
      </c>
      <c r="G9" s="35"/>
      <c r="H9" s="29"/>
      <c r="I9" s="29"/>
      <c r="J9" s="29"/>
      <c r="K9" s="29"/>
      <c r="L9" s="31"/>
      <c r="M9" s="1" t="str">
        <f>IF(ISBLANK(G9),IF(ISBLANK(H9),IF(ISBLANK(I9),IF(ISBLANK(J9),IF(ISBLANK(K9),IF(ISBLANK(L9),"Semester wählen!",""),""),""),""),""),"")</f>
        <v>Semester wählen!</v>
      </c>
      <c r="N9" s="1">
        <f t="shared" si="0"/>
        <v>0</v>
      </c>
      <c r="O9" s="1">
        <f>IF(COUNTA(G9:L9)=1,C9,IF(COUNTA(G9:L9)=1,C11,0))</f>
        <v>0</v>
      </c>
      <c r="Q9" s="32" t="s">
        <v>105</v>
      </c>
      <c r="R9" s="33">
        <v>15</v>
      </c>
      <c r="S9" s="33">
        <f>SUMIF(E27:E35,"x",O27:O35)</f>
        <v>0</v>
      </c>
      <c r="T9" s="34">
        <f t="shared" si="3"/>
        <v>-15</v>
      </c>
      <c r="U9" s="37"/>
    </row>
    <row r="10" spans="1:21" x14ac:dyDescent="0.25">
      <c r="A10" s="84" t="s">
        <v>28</v>
      </c>
      <c r="B10" s="84"/>
      <c r="C10" s="84"/>
      <c r="D10" s="84"/>
      <c r="E10" s="84"/>
      <c r="F10" s="84"/>
      <c r="G10" s="18"/>
      <c r="H10" s="19"/>
      <c r="I10" s="19"/>
      <c r="J10" s="19"/>
      <c r="K10" s="19"/>
      <c r="L10" s="20"/>
      <c r="M10" s="1" t="str">
        <f t="shared" ref="M10:M55" si="4">IF(D10="X",IF(ISBLANK(G10),IF(ISBLANK(H10),IF(ISBLANK(I10),IF(ISBLANK(J10),IF(ISBLANK(K10),IF(ISBLANK(L10),"Semester wählen!",""),""),""),""),""),""),"")</f>
        <v/>
      </c>
      <c r="N10" s="1">
        <f t="shared" si="0"/>
        <v>0</v>
      </c>
      <c r="O10" s="1">
        <f t="shared" si="1"/>
        <v>0</v>
      </c>
      <c r="Q10" s="32" t="s">
        <v>97</v>
      </c>
      <c r="R10" s="33">
        <v>15</v>
      </c>
      <c r="S10" s="33">
        <f>SUMIF(E37:E46,"x",O37:O46)</f>
        <v>0</v>
      </c>
      <c r="T10" s="34">
        <f t="shared" si="2"/>
        <v>-15</v>
      </c>
    </row>
    <row r="11" spans="1:21" x14ac:dyDescent="0.25">
      <c r="A11" s="81"/>
      <c r="B11" s="25" t="s">
        <v>29</v>
      </c>
      <c r="C11" s="24">
        <v>6</v>
      </c>
      <c r="D11" s="26" t="s">
        <v>21</v>
      </c>
      <c r="E11" s="24"/>
      <c r="F11" s="27" t="s">
        <v>24</v>
      </c>
      <c r="G11" s="35"/>
      <c r="H11" s="30"/>
      <c r="I11" s="29"/>
      <c r="J11" s="30"/>
      <c r="K11" s="29"/>
      <c r="L11" s="36"/>
      <c r="M11" s="1" t="str">
        <f t="shared" si="4"/>
        <v>Semester wählen!</v>
      </c>
      <c r="N11" s="1">
        <f t="shared" si="0"/>
        <v>0</v>
      </c>
      <c r="O11" s="1">
        <f t="shared" si="1"/>
        <v>0</v>
      </c>
      <c r="Q11" s="32" t="s">
        <v>30</v>
      </c>
      <c r="R11" s="33"/>
      <c r="S11" s="33">
        <f>SUMIF(E48:E62,"x",O48:O62)</f>
        <v>0</v>
      </c>
      <c r="T11" s="34">
        <f t="shared" si="2"/>
        <v>0</v>
      </c>
    </row>
    <row r="12" spans="1:21" ht="16.5" thickBot="1" x14ac:dyDescent="0.3">
      <c r="A12" s="81"/>
      <c r="B12" s="25" t="s">
        <v>31</v>
      </c>
      <c r="C12" s="24">
        <v>6</v>
      </c>
      <c r="D12" s="24"/>
      <c r="E12" s="38" t="s">
        <v>21</v>
      </c>
      <c r="F12" s="27" t="s">
        <v>22</v>
      </c>
      <c r="G12" s="28"/>
      <c r="H12" s="29"/>
      <c r="I12" s="30"/>
      <c r="J12" s="29"/>
      <c r="K12" s="30"/>
      <c r="L12" s="31"/>
      <c r="M12" s="1" t="str">
        <f t="shared" si="4"/>
        <v/>
      </c>
      <c r="N12" s="1">
        <f t="shared" si="0"/>
        <v>0</v>
      </c>
      <c r="O12" s="1">
        <f t="shared" si="1"/>
        <v>0</v>
      </c>
      <c r="Q12" s="39" t="s">
        <v>32</v>
      </c>
      <c r="R12" s="40">
        <v>18</v>
      </c>
      <c r="S12" s="40">
        <f>SUMIF(D67:D68,"x",O68:O69)</f>
        <v>0</v>
      </c>
      <c r="T12" s="41">
        <f t="shared" si="2"/>
        <v>-18</v>
      </c>
    </row>
    <row r="13" spans="1:21" x14ac:dyDescent="0.25">
      <c r="A13" s="81"/>
      <c r="B13" s="25" t="s">
        <v>33</v>
      </c>
      <c r="C13" s="24">
        <v>3</v>
      </c>
      <c r="D13" s="24"/>
      <c r="E13" s="38" t="s">
        <v>21</v>
      </c>
      <c r="F13" s="27" t="s">
        <v>24</v>
      </c>
      <c r="G13" s="35"/>
      <c r="H13" s="30"/>
      <c r="I13" s="29"/>
      <c r="J13" s="30"/>
      <c r="K13" s="29"/>
      <c r="L13" s="36"/>
      <c r="M13" s="1" t="str">
        <f t="shared" si="4"/>
        <v/>
      </c>
      <c r="N13" s="1">
        <f t="shared" si="0"/>
        <v>0</v>
      </c>
      <c r="O13" s="1">
        <f t="shared" si="1"/>
        <v>0</v>
      </c>
      <c r="Q13" s="42"/>
      <c r="R13" s="43"/>
      <c r="S13" s="43"/>
      <c r="T13" s="43"/>
    </row>
    <row r="14" spans="1:21" x14ac:dyDescent="0.25">
      <c r="A14" s="81"/>
      <c r="B14" s="25" t="s">
        <v>34</v>
      </c>
      <c r="C14" s="24">
        <v>3</v>
      </c>
      <c r="D14" s="24"/>
      <c r="E14" s="38" t="s">
        <v>21</v>
      </c>
      <c r="F14" s="27" t="s">
        <v>22</v>
      </c>
      <c r="G14" s="28"/>
      <c r="H14" s="29"/>
      <c r="I14" s="30"/>
      <c r="J14" s="29"/>
      <c r="K14" s="30"/>
      <c r="L14" s="31"/>
      <c r="M14" s="1" t="str">
        <f t="shared" si="4"/>
        <v/>
      </c>
      <c r="N14" s="1">
        <f t="shared" si="0"/>
        <v>0</v>
      </c>
      <c r="O14" s="1">
        <f t="shared" si="1"/>
        <v>0</v>
      </c>
      <c r="Q14" s="44" t="s">
        <v>35</v>
      </c>
      <c r="R14" s="44" t="str">
        <f>IF(SUM(N5:N69)&gt;0,"Achtung Doppelbelegung","Keine Doppelbelegung")</f>
        <v>Keine Doppelbelegung</v>
      </c>
      <c r="S14" s="43"/>
      <c r="T14" s="43"/>
    </row>
    <row r="15" spans="1:21" x14ac:dyDescent="0.25">
      <c r="A15" s="81"/>
      <c r="B15" s="25" t="s">
        <v>36</v>
      </c>
      <c r="C15" s="24">
        <v>3</v>
      </c>
      <c r="D15" s="26" t="s">
        <v>21</v>
      </c>
      <c r="E15" s="24"/>
      <c r="F15" s="27" t="s">
        <v>24</v>
      </c>
      <c r="G15" s="35"/>
      <c r="H15" s="30"/>
      <c r="I15" s="29"/>
      <c r="J15" s="30"/>
      <c r="K15" s="29"/>
      <c r="L15" s="36"/>
      <c r="M15" s="1" t="str">
        <f t="shared" si="4"/>
        <v>Semester wählen!</v>
      </c>
      <c r="N15" s="1">
        <f t="shared" si="0"/>
        <v>0</v>
      </c>
      <c r="O15" s="1">
        <f t="shared" si="1"/>
        <v>0</v>
      </c>
      <c r="Q15" s="42"/>
      <c r="R15" s="43"/>
      <c r="S15" s="43"/>
      <c r="T15" s="43"/>
    </row>
    <row r="16" spans="1:21" x14ac:dyDescent="0.25">
      <c r="A16" s="81"/>
      <c r="B16" s="25" t="s">
        <v>37</v>
      </c>
      <c r="C16" s="24">
        <v>3</v>
      </c>
      <c r="D16" s="26" t="s">
        <v>21</v>
      </c>
      <c r="E16" s="24"/>
      <c r="F16" s="27" t="s">
        <v>22</v>
      </c>
      <c r="G16" s="28"/>
      <c r="H16" s="29"/>
      <c r="I16" s="30"/>
      <c r="J16" s="29"/>
      <c r="K16" s="30"/>
      <c r="L16" s="31"/>
      <c r="M16" s="1" t="str">
        <f t="shared" si="4"/>
        <v>Semester wählen!</v>
      </c>
      <c r="N16" s="1">
        <f t="shared" si="0"/>
        <v>0</v>
      </c>
      <c r="O16" s="1">
        <f t="shared" si="1"/>
        <v>0</v>
      </c>
      <c r="Q16" s="16" t="s">
        <v>38</v>
      </c>
      <c r="R16" s="43"/>
      <c r="S16" s="43"/>
      <c r="T16" s="43"/>
    </row>
    <row r="17" spans="1:20" x14ac:dyDescent="0.25">
      <c r="A17" s="81"/>
      <c r="B17" s="25" t="s">
        <v>39</v>
      </c>
      <c r="C17" s="24">
        <v>3</v>
      </c>
      <c r="D17" s="24"/>
      <c r="E17" s="38" t="s">
        <v>21</v>
      </c>
      <c r="F17" s="27" t="s">
        <v>24</v>
      </c>
      <c r="G17" s="35"/>
      <c r="H17" s="30"/>
      <c r="I17" s="29"/>
      <c r="J17" s="30"/>
      <c r="K17" s="29"/>
      <c r="L17" s="36"/>
      <c r="M17" s="1" t="str">
        <f t="shared" si="4"/>
        <v/>
      </c>
      <c r="N17" s="1">
        <f t="shared" si="0"/>
        <v>0</v>
      </c>
      <c r="O17" s="1">
        <f t="shared" si="1"/>
        <v>0</v>
      </c>
    </row>
    <row r="18" spans="1:20" x14ac:dyDescent="0.25">
      <c r="A18" s="81"/>
      <c r="B18" s="25" t="s">
        <v>40</v>
      </c>
      <c r="C18" s="24">
        <v>3</v>
      </c>
      <c r="D18" s="24"/>
      <c r="E18" s="38" t="s">
        <v>21</v>
      </c>
      <c r="F18" s="27" t="s">
        <v>22</v>
      </c>
      <c r="G18" s="28"/>
      <c r="H18" s="29"/>
      <c r="I18" s="30"/>
      <c r="J18" s="29"/>
      <c r="K18" s="30"/>
      <c r="L18" s="31"/>
      <c r="M18" s="1" t="str">
        <f t="shared" si="4"/>
        <v/>
      </c>
      <c r="N18" s="1">
        <f t="shared" si="0"/>
        <v>0</v>
      </c>
      <c r="O18" s="1">
        <f t="shared" si="1"/>
        <v>0</v>
      </c>
    </row>
    <row r="19" spans="1:20" ht="12" customHeight="1" x14ac:dyDescent="0.25">
      <c r="A19" s="81"/>
      <c r="B19" s="25" t="s">
        <v>41</v>
      </c>
      <c r="C19" s="24">
        <v>3</v>
      </c>
      <c r="D19" s="24"/>
      <c r="E19" s="38" t="s">
        <v>21</v>
      </c>
      <c r="F19" s="27" t="s">
        <v>24</v>
      </c>
      <c r="G19" s="35"/>
      <c r="H19" s="30"/>
      <c r="I19" s="29"/>
      <c r="J19" s="30"/>
      <c r="K19" s="29"/>
      <c r="L19" s="36"/>
      <c r="M19" s="1" t="str">
        <f t="shared" si="4"/>
        <v/>
      </c>
      <c r="N19" s="1">
        <f t="shared" si="0"/>
        <v>0</v>
      </c>
      <c r="O19" s="1">
        <f t="shared" si="1"/>
        <v>0</v>
      </c>
      <c r="Q19" s="90" t="s">
        <v>42</v>
      </c>
      <c r="R19" s="90"/>
      <c r="S19" s="90"/>
      <c r="T19" s="90"/>
    </row>
    <row r="20" spans="1:20" x14ac:dyDescent="0.25">
      <c r="A20" s="81"/>
      <c r="B20" s="25" t="s">
        <v>43</v>
      </c>
      <c r="C20" s="24">
        <v>3</v>
      </c>
      <c r="D20" s="24"/>
      <c r="E20" s="38" t="s">
        <v>21</v>
      </c>
      <c r="F20" s="27" t="s">
        <v>24</v>
      </c>
      <c r="G20" s="35"/>
      <c r="H20" s="30"/>
      <c r="I20" s="29"/>
      <c r="J20" s="30"/>
      <c r="K20" s="29"/>
      <c r="L20" s="36"/>
      <c r="M20" s="1" t="str">
        <f t="shared" si="4"/>
        <v/>
      </c>
      <c r="N20" s="1">
        <f t="shared" si="0"/>
        <v>0</v>
      </c>
      <c r="O20" s="1">
        <f t="shared" si="1"/>
        <v>0</v>
      </c>
      <c r="Q20" s="90"/>
      <c r="R20" s="90"/>
      <c r="S20" s="90"/>
      <c r="T20" s="90"/>
    </row>
    <row r="21" spans="1:20" x14ac:dyDescent="0.25">
      <c r="A21" s="81"/>
      <c r="B21" s="25" t="s">
        <v>44</v>
      </c>
      <c r="C21" s="24">
        <v>3</v>
      </c>
      <c r="D21" s="24"/>
      <c r="E21" s="38" t="s">
        <v>21</v>
      </c>
      <c r="F21" s="27" t="s">
        <v>22</v>
      </c>
      <c r="G21" s="28"/>
      <c r="H21" s="29"/>
      <c r="I21" s="30"/>
      <c r="J21" s="29"/>
      <c r="K21" s="30"/>
      <c r="L21" s="31"/>
      <c r="M21" s="1" t="str">
        <f t="shared" si="4"/>
        <v/>
      </c>
      <c r="N21" s="1">
        <f t="shared" si="0"/>
        <v>0</v>
      </c>
      <c r="O21" s="1">
        <f t="shared" si="1"/>
        <v>0</v>
      </c>
      <c r="Q21" s="90"/>
      <c r="R21" s="90"/>
      <c r="S21" s="90"/>
      <c r="T21" s="90"/>
    </row>
    <row r="22" spans="1:20" x14ac:dyDescent="0.25">
      <c r="A22" s="81"/>
      <c r="B22" s="25" t="s">
        <v>45</v>
      </c>
      <c r="C22" s="24">
        <v>9</v>
      </c>
      <c r="D22" s="24"/>
      <c r="E22" s="38" t="s">
        <v>21</v>
      </c>
      <c r="F22" s="27" t="s">
        <v>46</v>
      </c>
      <c r="G22" s="35"/>
      <c r="H22" s="29"/>
      <c r="I22" s="29"/>
      <c r="J22" s="29"/>
      <c r="K22" s="29"/>
      <c r="L22" s="31"/>
      <c r="M22" s="1" t="str">
        <f t="shared" si="4"/>
        <v/>
      </c>
      <c r="N22" s="1">
        <f t="shared" si="0"/>
        <v>0</v>
      </c>
      <c r="O22" s="1">
        <f t="shared" si="1"/>
        <v>0</v>
      </c>
      <c r="Q22" s="90"/>
      <c r="R22" s="90"/>
      <c r="S22" s="90"/>
      <c r="T22" s="90"/>
    </row>
    <row r="23" spans="1:20" x14ac:dyDescent="0.25">
      <c r="A23" s="81"/>
      <c r="B23" s="25" t="s">
        <v>47</v>
      </c>
      <c r="C23" s="24">
        <v>9</v>
      </c>
      <c r="D23" s="24"/>
      <c r="E23" s="38" t="s">
        <v>21</v>
      </c>
      <c r="F23" s="27" t="s">
        <v>46</v>
      </c>
      <c r="G23" s="35"/>
      <c r="H23" s="29"/>
      <c r="I23" s="29"/>
      <c r="J23" s="29"/>
      <c r="K23" s="29"/>
      <c r="L23" s="31"/>
      <c r="M23" s="1" t="str">
        <f t="shared" si="4"/>
        <v/>
      </c>
      <c r="N23" s="1">
        <f t="shared" si="0"/>
        <v>0</v>
      </c>
      <c r="O23" s="1">
        <f t="shared" si="1"/>
        <v>0</v>
      </c>
      <c r="Q23" s="90"/>
      <c r="R23" s="90"/>
      <c r="S23" s="90"/>
      <c r="T23" s="90"/>
    </row>
    <row r="24" spans="1:20" x14ac:dyDescent="0.25">
      <c r="A24" s="81"/>
      <c r="B24" s="25" t="s">
        <v>48</v>
      </c>
      <c r="C24" s="24">
        <v>3</v>
      </c>
      <c r="D24" s="24"/>
      <c r="E24" s="45" t="s">
        <v>21</v>
      </c>
      <c r="F24" s="46" t="s">
        <v>49</v>
      </c>
      <c r="G24" s="35"/>
      <c r="H24" s="29"/>
      <c r="I24" s="29"/>
      <c r="J24" s="29"/>
      <c r="K24" s="29"/>
      <c r="L24" s="31"/>
      <c r="M24" s="1" t="str">
        <f t="shared" si="4"/>
        <v/>
      </c>
      <c r="N24" s="1">
        <f t="shared" si="0"/>
        <v>0</v>
      </c>
      <c r="O24" s="1">
        <f t="shared" si="1"/>
        <v>0</v>
      </c>
      <c r="Q24" s="90"/>
      <c r="R24" s="90"/>
      <c r="S24" s="90"/>
      <c r="T24" s="90"/>
    </row>
    <row r="25" spans="1:20" x14ac:dyDescent="0.25">
      <c r="A25" s="81"/>
      <c r="B25" s="25" t="s">
        <v>50</v>
      </c>
      <c r="C25" s="24">
        <v>6</v>
      </c>
      <c r="D25" s="24"/>
      <c r="E25" s="45" t="s">
        <v>21</v>
      </c>
      <c r="F25" s="46" t="s">
        <v>49</v>
      </c>
      <c r="G25" s="35"/>
      <c r="H25" s="29"/>
      <c r="I25" s="29"/>
      <c r="J25" s="29"/>
      <c r="K25" s="29"/>
      <c r="L25" s="31"/>
      <c r="M25" s="1" t="str">
        <f t="shared" si="4"/>
        <v/>
      </c>
      <c r="N25" s="1">
        <f t="shared" si="0"/>
        <v>0</v>
      </c>
      <c r="O25" s="1">
        <f t="shared" si="1"/>
        <v>0</v>
      </c>
      <c r="Q25" s="90"/>
      <c r="R25" s="90"/>
      <c r="S25" s="90"/>
      <c r="T25" s="90"/>
    </row>
    <row r="26" spans="1:20" ht="12.75" customHeight="1" x14ac:dyDescent="0.25">
      <c r="A26" s="84" t="s">
        <v>51</v>
      </c>
      <c r="B26" s="84"/>
      <c r="C26" s="84"/>
      <c r="D26" s="84"/>
      <c r="E26" s="84"/>
      <c r="F26" s="84"/>
      <c r="G26" s="83"/>
      <c r="H26" s="83"/>
      <c r="I26" s="83"/>
      <c r="J26" s="83"/>
      <c r="K26" s="83"/>
      <c r="L26" s="83"/>
      <c r="M26" s="1" t="str">
        <f t="shared" si="4"/>
        <v/>
      </c>
      <c r="N26" s="1">
        <f t="shared" si="0"/>
        <v>0</v>
      </c>
      <c r="O26" s="1">
        <f t="shared" si="1"/>
        <v>0</v>
      </c>
    </row>
    <row r="27" spans="1:20" ht="12" customHeight="1" x14ac:dyDescent="0.25">
      <c r="A27" s="87"/>
      <c r="B27" s="25" t="s">
        <v>53</v>
      </c>
      <c r="C27" s="24">
        <v>6</v>
      </c>
      <c r="D27" s="24"/>
      <c r="E27" s="38" t="s">
        <v>21</v>
      </c>
      <c r="F27" s="46" t="s">
        <v>54</v>
      </c>
      <c r="G27" s="28"/>
      <c r="H27" s="29"/>
      <c r="I27" s="30"/>
      <c r="J27" s="29"/>
      <c r="K27" s="30"/>
      <c r="L27" s="31"/>
      <c r="M27" s="1" t="str">
        <f t="shared" si="4"/>
        <v/>
      </c>
      <c r="N27" s="1">
        <f t="shared" si="0"/>
        <v>0</v>
      </c>
      <c r="O27" s="1">
        <f>IF(COUNTA(G27:L27)=1,C27,IF(COUNTA(G27:L27)=1,C28,0))</f>
        <v>0</v>
      </c>
      <c r="Q27" s="86" t="s">
        <v>52</v>
      </c>
      <c r="R27" s="86"/>
      <c r="S27" s="86"/>
      <c r="T27" s="86"/>
    </row>
    <row r="28" spans="1:20" x14ac:dyDescent="0.25">
      <c r="A28" s="88"/>
      <c r="B28" s="25" t="s">
        <v>55</v>
      </c>
      <c r="C28" s="24">
        <v>3</v>
      </c>
      <c r="D28" s="24"/>
      <c r="E28" s="38" t="s">
        <v>21</v>
      </c>
      <c r="F28" s="27" t="s">
        <v>46</v>
      </c>
      <c r="G28" s="35"/>
      <c r="H28" s="29"/>
      <c r="I28" s="29"/>
      <c r="J28" s="29"/>
      <c r="K28" s="29"/>
      <c r="L28" s="31"/>
      <c r="M28" s="1" t="str">
        <f t="shared" si="4"/>
        <v/>
      </c>
      <c r="N28" s="1">
        <f t="shared" si="0"/>
        <v>0</v>
      </c>
      <c r="O28" s="1">
        <f t="shared" si="1"/>
        <v>0</v>
      </c>
      <c r="Q28" s="86"/>
      <c r="R28" s="86"/>
      <c r="S28" s="86"/>
      <c r="T28" s="86"/>
    </row>
    <row r="29" spans="1:20" x14ac:dyDescent="0.25">
      <c r="A29" s="88"/>
      <c r="B29" s="25" t="s">
        <v>56</v>
      </c>
      <c r="C29" s="24">
        <v>3</v>
      </c>
      <c r="D29" s="24"/>
      <c r="E29" s="38" t="s">
        <v>21</v>
      </c>
      <c r="F29" s="46" t="s">
        <v>54</v>
      </c>
      <c r="G29" s="28"/>
      <c r="H29" s="29"/>
      <c r="I29" s="30"/>
      <c r="J29" s="29"/>
      <c r="K29" s="30"/>
      <c r="L29" s="31"/>
      <c r="M29" s="1" t="str">
        <f t="shared" si="4"/>
        <v/>
      </c>
      <c r="N29" s="1">
        <f t="shared" si="0"/>
        <v>0</v>
      </c>
      <c r="O29" s="1">
        <f t="shared" si="1"/>
        <v>0</v>
      </c>
      <c r="Q29" s="86"/>
      <c r="R29" s="86"/>
      <c r="S29" s="86"/>
      <c r="T29" s="86"/>
    </row>
    <row r="30" spans="1:20" ht="12" customHeight="1" x14ac:dyDescent="0.25">
      <c r="A30" s="88"/>
      <c r="B30" s="25" t="s">
        <v>57</v>
      </c>
      <c r="C30" s="24">
        <v>6</v>
      </c>
      <c r="D30" s="24"/>
      <c r="E30" s="38" t="s">
        <v>21</v>
      </c>
      <c r="F30" s="27" t="s">
        <v>24</v>
      </c>
      <c r="G30" s="35"/>
      <c r="H30" s="30"/>
      <c r="I30" s="29"/>
      <c r="J30" s="30"/>
      <c r="K30" s="29"/>
      <c r="L30" s="36"/>
      <c r="M30" s="1" t="str">
        <f t="shared" si="4"/>
        <v/>
      </c>
      <c r="N30" s="1">
        <f t="shared" si="0"/>
        <v>0</v>
      </c>
      <c r="O30" s="1">
        <f t="shared" si="1"/>
        <v>0</v>
      </c>
      <c r="Q30" s="86"/>
      <c r="R30" s="86"/>
      <c r="S30" s="86"/>
      <c r="T30" s="86"/>
    </row>
    <row r="31" spans="1:20" x14ac:dyDescent="0.25">
      <c r="A31" s="88"/>
      <c r="B31" s="25" t="s">
        <v>58</v>
      </c>
      <c r="C31" s="24">
        <v>3</v>
      </c>
      <c r="D31" s="24"/>
      <c r="E31" s="38" t="s">
        <v>21</v>
      </c>
      <c r="F31" s="27" t="s">
        <v>46</v>
      </c>
      <c r="G31" s="35"/>
      <c r="H31" s="29"/>
      <c r="I31" s="29"/>
      <c r="J31" s="29"/>
      <c r="K31" s="29"/>
      <c r="L31" s="31"/>
      <c r="M31" s="1" t="str">
        <f t="shared" si="4"/>
        <v/>
      </c>
      <c r="N31" s="1">
        <f t="shared" si="0"/>
        <v>0</v>
      </c>
      <c r="O31" s="1">
        <f t="shared" si="1"/>
        <v>0</v>
      </c>
      <c r="Q31" s="86"/>
      <c r="R31" s="86"/>
      <c r="S31" s="86"/>
      <c r="T31" s="86"/>
    </row>
    <row r="32" spans="1:20" x14ac:dyDescent="0.25">
      <c r="A32" s="88"/>
      <c r="B32" s="25" t="s">
        <v>59</v>
      </c>
      <c r="C32" s="24">
        <v>6</v>
      </c>
      <c r="D32" s="24"/>
      <c r="E32" s="38" t="s">
        <v>21</v>
      </c>
      <c r="F32" s="27" t="s">
        <v>22</v>
      </c>
      <c r="G32" s="28"/>
      <c r="H32" s="29"/>
      <c r="I32" s="30"/>
      <c r="J32" s="29"/>
      <c r="K32" s="30"/>
      <c r="L32" s="31"/>
      <c r="M32" s="1" t="str">
        <f t="shared" si="4"/>
        <v/>
      </c>
      <c r="N32" s="1">
        <f t="shared" si="0"/>
        <v>0</v>
      </c>
      <c r="O32" s="1">
        <f t="shared" si="1"/>
        <v>0</v>
      </c>
      <c r="Q32" s="86"/>
      <c r="R32" s="86"/>
      <c r="S32" s="86"/>
      <c r="T32" s="86"/>
    </row>
    <row r="33" spans="1:20" x14ac:dyDescent="0.25">
      <c r="A33" s="88"/>
      <c r="B33" s="25" t="s">
        <v>60</v>
      </c>
      <c r="C33" s="24">
        <v>3</v>
      </c>
      <c r="D33" s="24"/>
      <c r="E33" s="38" t="s">
        <v>21</v>
      </c>
      <c r="F33" s="27" t="s">
        <v>46</v>
      </c>
      <c r="G33" s="35"/>
      <c r="H33" s="29"/>
      <c r="I33" s="29"/>
      <c r="J33" s="29"/>
      <c r="K33" s="29"/>
      <c r="L33" s="31"/>
      <c r="M33" s="1" t="str">
        <f t="shared" si="4"/>
        <v/>
      </c>
      <c r="N33" s="1">
        <f t="shared" si="0"/>
        <v>0</v>
      </c>
      <c r="O33" s="1">
        <f>IF(COUNTA(G33:L33)=1,C33,IF(COUNTA(G33:L33)=1,C36,0))</f>
        <v>0</v>
      </c>
      <c r="Q33" s="86"/>
      <c r="R33" s="86"/>
      <c r="S33" s="86"/>
      <c r="T33" s="86"/>
    </row>
    <row r="34" spans="1:20" x14ac:dyDescent="0.25">
      <c r="A34" s="88"/>
      <c r="B34" s="77" t="s">
        <v>102</v>
      </c>
      <c r="C34" s="27">
        <v>3</v>
      </c>
      <c r="D34" s="27"/>
      <c r="E34" s="45" t="s">
        <v>21</v>
      </c>
      <c r="F34" s="46" t="s">
        <v>49</v>
      </c>
      <c r="G34" s="35"/>
      <c r="H34" s="29"/>
      <c r="I34" s="29"/>
      <c r="J34" s="29"/>
      <c r="K34" s="29"/>
      <c r="L34" s="31"/>
      <c r="N34" s="1">
        <f t="shared" si="0"/>
        <v>0</v>
      </c>
      <c r="O34" s="1">
        <f>IF(COUNTA(G34:L34)=1,C34,IF(COUNTA(G34:L34)=1,C37,0))</f>
        <v>0</v>
      </c>
      <c r="Q34" s="47"/>
      <c r="R34" s="47"/>
      <c r="S34" s="47"/>
      <c r="T34" s="47"/>
    </row>
    <row r="35" spans="1:20" x14ac:dyDescent="0.25">
      <c r="A35" s="89"/>
      <c r="B35" s="77" t="s">
        <v>102</v>
      </c>
      <c r="C35" s="27">
        <v>6</v>
      </c>
      <c r="D35" s="27"/>
      <c r="E35" s="45" t="s">
        <v>21</v>
      </c>
      <c r="F35" s="46" t="s">
        <v>49</v>
      </c>
      <c r="G35" s="35"/>
      <c r="H35" s="29"/>
      <c r="I35" s="29"/>
      <c r="J35" s="29"/>
      <c r="K35" s="29"/>
      <c r="L35" s="31"/>
      <c r="N35" s="1">
        <f t="shared" si="0"/>
        <v>0</v>
      </c>
      <c r="O35" s="1">
        <f>IF(COUNTA(G35:L35)=1,C35,IF(COUNTA(G35:L35)=1,#REF!,0))</f>
        <v>0</v>
      </c>
      <c r="Q35" s="47"/>
      <c r="R35" s="47"/>
      <c r="S35" s="47"/>
      <c r="T35" s="47"/>
    </row>
    <row r="36" spans="1:20" x14ac:dyDescent="0.25">
      <c r="A36" s="84" t="s">
        <v>61</v>
      </c>
      <c r="B36" s="84"/>
      <c r="C36" s="84"/>
      <c r="D36" s="84"/>
      <c r="E36" s="84"/>
      <c r="F36" s="84"/>
      <c r="G36" s="83"/>
      <c r="H36" s="83"/>
      <c r="I36" s="83"/>
      <c r="J36" s="83"/>
      <c r="K36" s="83"/>
      <c r="L36" s="83"/>
      <c r="M36" s="1" t="str">
        <f t="shared" si="4"/>
        <v/>
      </c>
      <c r="N36" s="1">
        <f t="shared" si="0"/>
        <v>0</v>
      </c>
      <c r="O36" s="1">
        <f t="shared" si="1"/>
        <v>0</v>
      </c>
      <c r="Q36" s="47"/>
      <c r="R36" s="47"/>
      <c r="S36" s="47"/>
      <c r="T36" s="47"/>
    </row>
    <row r="37" spans="1:20" x14ac:dyDescent="0.25">
      <c r="A37" s="81"/>
      <c r="B37" s="25" t="s">
        <v>62</v>
      </c>
      <c r="C37" s="24">
        <v>3</v>
      </c>
      <c r="D37" s="24"/>
      <c r="E37" s="38" t="s">
        <v>21</v>
      </c>
      <c r="F37" s="27" t="s">
        <v>22</v>
      </c>
      <c r="G37" s="28"/>
      <c r="H37" s="29"/>
      <c r="I37" s="30"/>
      <c r="J37" s="29"/>
      <c r="K37" s="30"/>
      <c r="L37" s="31"/>
      <c r="M37" s="1" t="str">
        <f t="shared" si="4"/>
        <v/>
      </c>
      <c r="N37" s="1">
        <f t="shared" si="0"/>
        <v>0</v>
      </c>
      <c r="O37" s="1">
        <f>IF(COUNTA(G37:L37)=1,C37,IF(COUNTA(G37:L37)=1,C38,0))</f>
        <v>0</v>
      </c>
    </row>
    <row r="38" spans="1:20" x14ac:dyDescent="0.25">
      <c r="A38" s="81"/>
      <c r="B38" s="25" t="s">
        <v>63</v>
      </c>
      <c r="C38" s="24">
        <v>3</v>
      </c>
      <c r="D38" s="24"/>
      <c r="E38" s="38" t="s">
        <v>21</v>
      </c>
      <c r="F38" s="27" t="s">
        <v>46</v>
      </c>
      <c r="G38" s="35"/>
      <c r="H38" s="29"/>
      <c r="I38" s="29"/>
      <c r="J38" s="29"/>
      <c r="K38" s="29"/>
      <c r="L38" s="31"/>
      <c r="M38" s="1" t="str">
        <f t="shared" si="4"/>
        <v/>
      </c>
      <c r="N38" s="1">
        <f t="shared" ref="N38:N54" si="5">IF(COUNTA(G38:L38)&gt;1,1,0)</f>
        <v>0</v>
      </c>
      <c r="O38" s="1">
        <f t="shared" si="1"/>
        <v>0</v>
      </c>
    </row>
    <row r="39" spans="1:20" x14ac:dyDescent="0.25">
      <c r="A39" s="81"/>
      <c r="B39" s="25" t="s">
        <v>64</v>
      </c>
      <c r="C39" s="24">
        <v>6</v>
      </c>
      <c r="D39" s="24"/>
      <c r="E39" s="38" t="s">
        <v>21</v>
      </c>
      <c r="F39" s="27" t="s">
        <v>22</v>
      </c>
      <c r="G39" s="28"/>
      <c r="H39" s="29"/>
      <c r="I39" s="30"/>
      <c r="J39" s="29"/>
      <c r="K39" s="30"/>
      <c r="L39" s="31"/>
      <c r="M39" s="1" t="str">
        <f t="shared" si="4"/>
        <v/>
      </c>
      <c r="N39" s="1">
        <f t="shared" si="5"/>
        <v>0</v>
      </c>
      <c r="O39" s="1">
        <f t="shared" si="1"/>
        <v>0</v>
      </c>
    </row>
    <row r="40" spans="1:20" x14ac:dyDescent="0.25">
      <c r="A40" s="81"/>
      <c r="B40" s="25" t="s">
        <v>65</v>
      </c>
      <c r="C40" s="24">
        <v>3</v>
      </c>
      <c r="D40" s="24"/>
      <c r="E40" s="38" t="s">
        <v>21</v>
      </c>
      <c r="F40" s="27" t="s">
        <v>46</v>
      </c>
      <c r="G40" s="35"/>
      <c r="H40" s="29"/>
      <c r="I40" s="29"/>
      <c r="J40" s="29"/>
      <c r="K40" s="29"/>
      <c r="L40" s="31"/>
      <c r="M40" s="1" t="str">
        <f t="shared" si="4"/>
        <v/>
      </c>
      <c r="N40" s="1">
        <f t="shared" si="5"/>
        <v>0</v>
      </c>
      <c r="O40" s="1">
        <f t="shared" si="1"/>
        <v>0</v>
      </c>
    </row>
    <row r="41" spans="1:20" x14ac:dyDescent="0.25">
      <c r="A41" s="81"/>
      <c r="B41" s="25" t="s">
        <v>66</v>
      </c>
      <c r="C41" s="24">
        <v>3</v>
      </c>
      <c r="D41" s="24"/>
      <c r="E41" s="38" t="s">
        <v>21</v>
      </c>
      <c r="F41" s="27" t="s">
        <v>24</v>
      </c>
      <c r="G41" s="35"/>
      <c r="H41" s="30"/>
      <c r="I41" s="29"/>
      <c r="J41" s="30"/>
      <c r="K41" s="29"/>
      <c r="L41" s="36"/>
      <c r="M41" s="1" t="str">
        <f t="shared" si="4"/>
        <v/>
      </c>
      <c r="N41" s="1">
        <f t="shared" si="5"/>
        <v>0</v>
      </c>
      <c r="O41" s="1">
        <f t="shared" si="1"/>
        <v>0</v>
      </c>
      <c r="Q41" s="47"/>
      <c r="R41" s="47"/>
      <c r="S41" s="47"/>
      <c r="T41" s="47"/>
    </row>
    <row r="42" spans="1:20" x14ac:dyDescent="0.25">
      <c r="A42" s="81"/>
      <c r="B42" s="25" t="s">
        <v>67</v>
      </c>
      <c r="C42" s="24">
        <v>6</v>
      </c>
      <c r="D42" s="24"/>
      <c r="E42" s="38" t="s">
        <v>21</v>
      </c>
      <c r="F42" s="27" t="s">
        <v>24</v>
      </c>
      <c r="G42" s="35"/>
      <c r="H42" s="30"/>
      <c r="I42" s="29"/>
      <c r="J42" s="30"/>
      <c r="K42" s="29"/>
      <c r="L42" s="36"/>
      <c r="M42" s="1" t="str">
        <f t="shared" si="4"/>
        <v/>
      </c>
      <c r="N42" s="1">
        <f t="shared" si="5"/>
        <v>0</v>
      </c>
      <c r="O42" s="1">
        <f t="shared" si="1"/>
        <v>0</v>
      </c>
      <c r="Q42" s="47"/>
      <c r="R42" s="47"/>
      <c r="S42" s="47"/>
      <c r="T42" s="47"/>
    </row>
    <row r="43" spans="1:20" x14ac:dyDescent="0.25">
      <c r="A43" s="81"/>
      <c r="B43" s="25" t="s">
        <v>68</v>
      </c>
      <c r="C43" s="24">
        <v>3</v>
      </c>
      <c r="D43" s="24"/>
      <c r="E43" s="38" t="s">
        <v>21</v>
      </c>
      <c r="F43" s="27" t="s">
        <v>46</v>
      </c>
      <c r="G43" s="35"/>
      <c r="H43" s="29"/>
      <c r="I43" s="29"/>
      <c r="J43" s="29"/>
      <c r="K43" s="29"/>
      <c r="L43" s="31"/>
      <c r="M43" s="1" t="str">
        <f t="shared" si="4"/>
        <v/>
      </c>
      <c r="N43" s="1">
        <f t="shared" si="5"/>
        <v>0</v>
      </c>
      <c r="O43" s="1">
        <f t="shared" si="1"/>
        <v>0</v>
      </c>
      <c r="Q43" s="47"/>
      <c r="R43" s="47"/>
      <c r="S43" s="47"/>
      <c r="T43" s="47"/>
    </row>
    <row r="44" spans="1:20" x14ac:dyDescent="0.25">
      <c r="A44" s="81"/>
      <c r="B44" s="25" t="s">
        <v>69</v>
      </c>
      <c r="C44" s="24">
        <v>3</v>
      </c>
      <c r="D44" s="24"/>
      <c r="E44" s="45" t="s">
        <v>21</v>
      </c>
      <c r="F44" s="46" t="s">
        <v>49</v>
      </c>
      <c r="G44" s="35"/>
      <c r="H44" s="29"/>
      <c r="I44" s="29"/>
      <c r="J44" s="29"/>
      <c r="K44" s="29"/>
      <c r="L44" s="31"/>
      <c r="M44" s="1" t="str">
        <f t="shared" si="4"/>
        <v/>
      </c>
      <c r="N44" s="1">
        <f t="shared" si="5"/>
        <v>0</v>
      </c>
      <c r="O44" s="1">
        <f t="shared" si="1"/>
        <v>0</v>
      </c>
      <c r="Q44" s="47"/>
      <c r="R44" s="47"/>
      <c r="S44" s="47"/>
      <c r="T44" s="47"/>
    </row>
    <row r="45" spans="1:20" x14ac:dyDescent="0.25">
      <c r="A45" s="81"/>
      <c r="B45" s="25" t="s">
        <v>70</v>
      </c>
      <c r="C45" s="24">
        <v>3</v>
      </c>
      <c r="D45" s="24"/>
      <c r="E45" s="45" t="s">
        <v>21</v>
      </c>
      <c r="F45" s="46" t="s">
        <v>49</v>
      </c>
      <c r="G45" s="35"/>
      <c r="H45" s="29"/>
      <c r="I45" s="29"/>
      <c r="J45" s="29"/>
      <c r="K45" s="29"/>
      <c r="L45" s="31"/>
      <c r="M45" s="1" t="str">
        <f t="shared" si="4"/>
        <v/>
      </c>
      <c r="N45" s="1">
        <f t="shared" si="5"/>
        <v>0</v>
      </c>
      <c r="O45" s="1">
        <f t="shared" si="1"/>
        <v>0</v>
      </c>
      <c r="Q45" s="47"/>
      <c r="R45" s="47"/>
      <c r="S45" s="47"/>
      <c r="T45" s="47"/>
    </row>
    <row r="46" spans="1:20" x14ac:dyDescent="0.25">
      <c r="A46" s="81"/>
      <c r="B46" s="25" t="s">
        <v>71</v>
      </c>
      <c r="C46" s="24">
        <v>6</v>
      </c>
      <c r="D46" s="24"/>
      <c r="E46" s="45" t="s">
        <v>21</v>
      </c>
      <c r="F46" s="46" t="s">
        <v>49</v>
      </c>
      <c r="G46" s="35"/>
      <c r="H46" s="29"/>
      <c r="I46" s="29"/>
      <c r="J46" s="29"/>
      <c r="K46" s="29"/>
      <c r="L46" s="31"/>
      <c r="M46" s="1" t="str">
        <f t="shared" si="4"/>
        <v/>
      </c>
      <c r="N46" s="1">
        <f t="shared" si="5"/>
        <v>0</v>
      </c>
      <c r="O46" s="1">
        <f t="shared" si="1"/>
        <v>0</v>
      </c>
    </row>
    <row r="47" spans="1:20" x14ac:dyDescent="0.25">
      <c r="A47" s="84" t="s">
        <v>30</v>
      </c>
      <c r="B47" s="84"/>
      <c r="C47" s="84"/>
      <c r="D47" s="84"/>
      <c r="E47" s="84"/>
      <c r="F47" s="84"/>
      <c r="G47" s="83"/>
      <c r="H47" s="83"/>
      <c r="I47" s="83"/>
      <c r="J47" s="83"/>
      <c r="K47" s="83"/>
      <c r="L47" s="83"/>
      <c r="M47" s="1" t="str">
        <f t="shared" si="4"/>
        <v/>
      </c>
      <c r="N47" s="1">
        <f t="shared" si="5"/>
        <v>0</v>
      </c>
      <c r="O47" s="1">
        <f t="shared" si="1"/>
        <v>0</v>
      </c>
    </row>
    <row r="48" spans="1:20" x14ac:dyDescent="0.25">
      <c r="A48" s="85"/>
      <c r="B48" s="25" t="s">
        <v>72</v>
      </c>
      <c r="C48" s="24">
        <v>3</v>
      </c>
      <c r="D48" s="24"/>
      <c r="E48" s="38" t="s">
        <v>21</v>
      </c>
      <c r="F48" s="27" t="s">
        <v>24</v>
      </c>
      <c r="G48" s="35"/>
      <c r="H48" s="30"/>
      <c r="I48" s="29"/>
      <c r="J48" s="30"/>
      <c r="K48" s="29"/>
      <c r="L48" s="36"/>
      <c r="M48" s="1" t="str">
        <f t="shared" si="4"/>
        <v/>
      </c>
      <c r="N48" s="1">
        <f t="shared" si="5"/>
        <v>0</v>
      </c>
      <c r="O48" s="1">
        <f t="shared" si="1"/>
        <v>0</v>
      </c>
    </row>
    <row r="49" spans="1:15" x14ac:dyDescent="0.25">
      <c r="A49" s="85"/>
      <c r="B49" s="25" t="s">
        <v>73</v>
      </c>
      <c r="C49" s="24">
        <v>3</v>
      </c>
      <c r="D49" s="24"/>
      <c r="E49" s="38" t="s">
        <v>21</v>
      </c>
      <c r="F49" s="27" t="s">
        <v>24</v>
      </c>
      <c r="G49" s="35"/>
      <c r="H49" s="30"/>
      <c r="I49" s="29"/>
      <c r="J49" s="30"/>
      <c r="K49" s="29"/>
      <c r="L49" s="36"/>
      <c r="M49" s="1" t="str">
        <f t="shared" si="4"/>
        <v/>
      </c>
      <c r="N49" s="1">
        <f t="shared" si="5"/>
        <v>0</v>
      </c>
      <c r="O49" s="1">
        <f t="shared" si="1"/>
        <v>0</v>
      </c>
    </row>
    <row r="50" spans="1:15" x14ac:dyDescent="0.25">
      <c r="A50" s="85"/>
      <c r="B50" s="25" t="s">
        <v>74</v>
      </c>
      <c r="C50" s="24">
        <v>3</v>
      </c>
      <c r="D50" s="24"/>
      <c r="E50" s="38" t="s">
        <v>21</v>
      </c>
      <c r="F50" s="46" t="s">
        <v>75</v>
      </c>
      <c r="G50" s="35"/>
      <c r="H50" s="48"/>
      <c r="I50" s="49"/>
      <c r="J50" s="48"/>
      <c r="K50" s="49"/>
      <c r="L50" s="50"/>
      <c r="M50" s="1" t="str">
        <f t="shared" si="4"/>
        <v/>
      </c>
      <c r="N50" s="1">
        <f t="shared" si="5"/>
        <v>0</v>
      </c>
      <c r="O50" s="1">
        <f t="shared" si="1"/>
        <v>0</v>
      </c>
    </row>
    <row r="51" spans="1:15" x14ac:dyDescent="0.25">
      <c r="A51" s="85"/>
      <c r="B51" s="25" t="s">
        <v>76</v>
      </c>
      <c r="C51" s="24">
        <v>6</v>
      </c>
      <c r="D51" s="24"/>
      <c r="E51" s="38" t="s">
        <v>21</v>
      </c>
      <c r="F51" s="46" t="s">
        <v>75</v>
      </c>
      <c r="G51" s="35"/>
      <c r="H51" s="48"/>
      <c r="I51" s="49"/>
      <c r="J51" s="48"/>
      <c r="K51" s="49"/>
      <c r="L51" s="50"/>
      <c r="M51" s="1" t="str">
        <f t="shared" si="4"/>
        <v/>
      </c>
      <c r="N51" s="1">
        <f t="shared" si="5"/>
        <v>0</v>
      </c>
      <c r="O51" s="1">
        <f t="shared" si="1"/>
        <v>0</v>
      </c>
    </row>
    <row r="52" spans="1:15" x14ac:dyDescent="0.25">
      <c r="A52" s="85"/>
      <c r="B52" s="25" t="s">
        <v>77</v>
      </c>
      <c r="C52" s="24">
        <v>9</v>
      </c>
      <c r="D52" s="24"/>
      <c r="E52" s="38" t="s">
        <v>21</v>
      </c>
      <c r="F52" s="27" t="s">
        <v>22</v>
      </c>
      <c r="G52" s="28"/>
      <c r="H52" s="29"/>
      <c r="I52" s="30"/>
      <c r="J52" s="29"/>
      <c r="K52" s="30"/>
      <c r="L52" s="31"/>
      <c r="M52" s="1" t="str">
        <f t="shared" si="4"/>
        <v/>
      </c>
      <c r="N52" s="1">
        <f t="shared" si="5"/>
        <v>0</v>
      </c>
      <c r="O52" s="1">
        <f t="shared" si="1"/>
        <v>0</v>
      </c>
    </row>
    <row r="53" spans="1:15" x14ac:dyDescent="0.25">
      <c r="A53" s="85"/>
      <c r="B53" s="25" t="s">
        <v>78</v>
      </c>
      <c r="C53" s="24">
        <v>9</v>
      </c>
      <c r="D53" s="24"/>
      <c r="E53" s="38" t="s">
        <v>21</v>
      </c>
      <c r="F53" s="27" t="s">
        <v>24</v>
      </c>
      <c r="G53" s="35"/>
      <c r="H53" s="30"/>
      <c r="I53" s="29"/>
      <c r="J53" s="30"/>
      <c r="K53" s="29"/>
      <c r="L53" s="36"/>
      <c r="M53" s="1" t="str">
        <f t="shared" si="4"/>
        <v/>
      </c>
      <c r="N53" s="1">
        <f t="shared" si="5"/>
        <v>0</v>
      </c>
      <c r="O53" s="1">
        <f t="shared" si="1"/>
        <v>0</v>
      </c>
    </row>
    <row r="54" spans="1:15" x14ac:dyDescent="0.25">
      <c r="A54" s="85"/>
      <c r="B54" s="25" t="s">
        <v>101</v>
      </c>
      <c r="C54" s="24">
        <v>3</v>
      </c>
      <c r="D54" s="24"/>
      <c r="E54" s="38" t="s">
        <v>21</v>
      </c>
      <c r="F54" s="27" t="s">
        <v>46</v>
      </c>
      <c r="G54" s="35"/>
      <c r="H54" s="29"/>
      <c r="I54" s="29"/>
      <c r="J54" s="29"/>
      <c r="K54" s="29"/>
      <c r="L54" s="31"/>
      <c r="M54" s="1" t="str">
        <f t="shared" si="4"/>
        <v/>
      </c>
      <c r="N54" s="1">
        <f t="shared" si="5"/>
        <v>0</v>
      </c>
      <c r="O54" s="1">
        <f t="shared" si="1"/>
        <v>0</v>
      </c>
    </row>
    <row r="55" spans="1:15" x14ac:dyDescent="0.25">
      <c r="A55" s="85"/>
      <c r="B55" s="25" t="s">
        <v>79</v>
      </c>
      <c r="C55" s="24">
        <v>6</v>
      </c>
      <c r="D55" s="24"/>
      <c r="E55" s="38" t="s">
        <v>21</v>
      </c>
      <c r="F55" s="27" t="s">
        <v>46</v>
      </c>
      <c r="G55" s="35"/>
      <c r="H55" s="29"/>
      <c r="I55" s="29"/>
      <c r="J55" s="29"/>
      <c r="K55" s="29"/>
      <c r="L55" s="31"/>
      <c r="M55" s="1" t="str">
        <f t="shared" si="4"/>
        <v/>
      </c>
      <c r="N55" s="1">
        <f>IF(COUNTA(#REF!)&gt;1,1,0)</f>
        <v>0</v>
      </c>
      <c r="O55" s="1">
        <f t="shared" si="1"/>
        <v>0</v>
      </c>
    </row>
    <row r="56" spans="1:15" x14ac:dyDescent="0.25">
      <c r="A56" s="85"/>
      <c r="B56" s="25" t="s">
        <v>80</v>
      </c>
      <c r="C56" s="24">
        <v>9</v>
      </c>
      <c r="D56" s="24"/>
      <c r="E56" s="38" t="s">
        <v>21</v>
      </c>
      <c r="F56" s="27" t="s">
        <v>24</v>
      </c>
      <c r="G56" s="35"/>
      <c r="H56" s="48"/>
      <c r="I56" s="49"/>
      <c r="J56" s="48"/>
      <c r="K56" s="49"/>
      <c r="L56" s="50"/>
      <c r="M56" s="1" t="str">
        <f t="shared" ref="M56:M69" si="6">IF(D55="X",IF(ISBLANK(G55),IF(ISBLANK(H55),IF(ISBLANK(I55),IF(ISBLANK(J55),IF(ISBLANK(K55),IF(ISBLANK(L55),"Semester wählen!",""),""),""),""),""),""),"")</f>
        <v/>
      </c>
      <c r="N56" s="1">
        <f t="shared" ref="N56:N69" si="7">IF(COUNTA(G55:L55)&gt;1,1,0)</f>
        <v>0</v>
      </c>
      <c r="O56" s="1">
        <f t="shared" si="1"/>
        <v>0</v>
      </c>
    </row>
    <row r="57" spans="1:15" x14ac:dyDescent="0.25">
      <c r="A57" s="85"/>
      <c r="B57" s="25" t="s">
        <v>81</v>
      </c>
      <c r="C57" s="24">
        <v>6</v>
      </c>
      <c r="D57" s="24"/>
      <c r="E57" s="38" t="s">
        <v>21</v>
      </c>
      <c r="F57" s="27" t="s">
        <v>22</v>
      </c>
      <c r="G57" s="28"/>
      <c r="H57" s="29"/>
      <c r="I57" s="30"/>
      <c r="J57" s="29"/>
      <c r="K57" s="30"/>
      <c r="L57" s="31"/>
      <c r="M57" s="1" t="str">
        <f t="shared" si="6"/>
        <v/>
      </c>
      <c r="N57" s="1">
        <f t="shared" si="7"/>
        <v>0</v>
      </c>
      <c r="O57" s="1">
        <f t="shared" si="1"/>
        <v>0</v>
      </c>
    </row>
    <row r="58" spans="1:15" x14ac:dyDescent="0.25">
      <c r="A58" s="85"/>
      <c r="B58" s="25" t="s">
        <v>82</v>
      </c>
      <c r="C58" s="24">
        <v>6</v>
      </c>
      <c r="D58" s="24"/>
      <c r="E58" s="38" t="s">
        <v>21</v>
      </c>
      <c r="F58" s="27" t="s">
        <v>46</v>
      </c>
      <c r="G58" s="35"/>
      <c r="H58" s="29"/>
      <c r="I58" s="29"/>
      <c r="J58" s="29"/>
      <c r="K58" s="29"/>
      <c r="L58" s="31"/>
      <c r="M58" s="1" t="str">
        <f t="shared" si="6"/>
        <v/>
      </c>
      <c r="N58" s="1">
        <f t="shared" si="7"/>
        <v>0</v>
      </c>
      <c r="O58" s="1">
        <f t="shared" si="1"/>
        <v>0</v>
      </c>
    </row>
    <row r="59" spans="1:15" x14ac:dyDescent="0.25">
      <c r="A59" s="85"/>
      <c r="B59" s="25" t="s">
        <v>83</v>
      </c>
      <c r="C59" s="24">
        <v>6</v>
      </c>
      <c r="D59" s="24"/>
      <c r="E59" s="38" t="s">
        <v>21</v>
      </c>
      <c r="F59" s="27" t="s">
        <v>46</v>
      </c>
      <c r="G59" s="35"/>
      <c r="H59" s="29"/>
      <c r="I59" s="29"/>
      <c r="J59" s="29"/>
      <c r="K59" s="29"/>
      <c r="L59" s="31"/>
      <c r="M59" s="1" t="str">
        <f t="shared" si="6"/>
        <v/>
      </c>
      <c r="N59" s="1">
        <f t="shared" si="7"/>
        <v>0</v>
      </c>
      <c r="O59" s="1">
        <f t="shared" si="1"/>
        <v>0</v>
      </c>
    </row>
    <row r="60" spans="1:15" x14ac:dyDescent="0.25">
      <c r="A60" s="85"/>
      <c r="B60" s="25" t="s">
        <v>84</v>
      </c>
      <c r="C60" s="24">
        <v>3</v>
      </c>
      <c r="D60" s="24"/>
      <c r="E60" s="45" t="s">
        <v>21</v>
      </c>
      <c r="F60" s="46" t="s">
        <v>49</v>
      </c>
      <c r="G60" s="35"/>
      <c r="H60" s="29"/>
      <c r="I60" s="29"/>
      <c r="J60" s="29"/>
      <c r="K60" s="29"/>
      <c r="L60" s="31"/>
      <c r="M60" s="1" t="str">
        <f t="shared" si="6"/>
        <v/>
      </c>
      <c r="N60" s="1">
        <f t="shared" si="7"/>
        <v>0</v>
      </c>
      <c r="O60" s="1">
        <f t="shared" si="1"/>
        <v>0</v>
      </c>
    </row>
    <row r="61" spans="1:15" x14ac:dyDescent="0.25">
      <c r="A61" s="85"/>
      <c r="B61" s="25" t="s">
        <v>85</v>
      </c>
      <c r="C61" s="24">
        <v>3</v>
      </c>
      <c r="D61" s="24"/>
      <c r="E61" s="45" t="s">
        <v>21</v>
      </c>
      <c r="F61" s="46" t="s">
        <v>49</v>
      </c>
      <c r="G61" s="35"/>
      <c r="H61" s="29"/>
      <c r="I61" s="29"/>
      <c r="J61" s="29"/>
      <c r="K61" s="29"/>
      <c r="L61" s="31"/>
      <c r="M61" s="1" t="str">
        <f t="shared" si="6"/>
        <v/>
      </c>
      <c r="N61" s="1">
        <f t="shared" si="7"/>
        <v>0</v>
      </c>
      <c r="O61" s="1">
        <f t="shared" si="1"/>
        <v>0</v>
      </c>
    </row>
    <row r="62" spans="1:15" x14ac:dyDescent="0.25">
      <c r="A62" s="85"/>
      <c r="B62" s="25" t="s">
        <v>85</v>
      </c>
      <c r="C62" s="24">
        <v>6</v>
      </c>
      <c r="D62" s="24"/>
      <c r="E62" s="45" t="s">
        <v>21</v>
      </c>
      <c r="F62" s="46" t="s">
        <v>49</v>
      </c>
      <c r="G62" s="35"/>
      <c r="H62" s="29"/>
      <c r="I62" s="29"/>
      <c r="J62" s="29"/>
      <c r="K62" s="29"/>
      <c r="L62" s="31"/>
      <c r="M62" s="1" t="str">
        <f t="shared" si="6"/>
        <v/>
      </c>
      <c r="N62" s="1">
        <f t="shared" si="7"/>
        <v>0</v>
      </c>
      <c r="O62" s="1">
        <f t="shared" si="1"/>
        <v>0</v>
      </c>
    </row>
    <row r="63" spans="1:15" x14ac:dyDescent="0.25">
      <c r="A63" s="82" t="s">
        <v>86</v>
      </c>
      <c r="B63" s="82"/>
      <c r="C63" s="82"/>
      <c r="D63" s="82"/>
      <c r="E63" s="82"/>
      <c r="F63" s="82"/>
      <c r="G63" s="83"/>
      <c r="H63" s="83"/>
      <c r="I63" s="83"/>
      <c r="J63" s="83"/>
      <c r="K63" s="83"/>
      <c r="L63" s="83"/>
      <c r="M63" s="1" t="str">
        <f t="shared" si="6"/>
        <v/>
      </c>
      <c r="N63" s="1">
        <f t="shared" si="7"/>
        <v>0</v>
      </c>
      <c r="O63" s="1">
        <f t="shared" ref="O63:O69" si="8">IF(COUNTA(G62:L62)=1,C62,IF(COUNTA(G62:L62)=1,C63,0))</f>
        <v>0</v>
      </c>
    </row>
    <row r="64" spans="1:15" x14ac:dyDescent="0.25">
      <c r="A64" s="81"/>
      <c r="B64" s="25" t="s">
        <v>87</v>
      </c>
      <c r="C64" s="24"/>
      <c r="D64" s="24"/>
      <c r="E64" s="38" t="s">
        <v>21</v>
      </c>
      <c r="F64" s="27" t="s">
        <v>46</v>
      </c>
      <c r="G64" s="35"/>
      <c r="H64" s="29"/>
      <c r="I64" s="29"/>
      <c r="J64" s="29"/>
      <c r="K64" s="29"/>
      <c r="L64" s="31"/>
      <c r="M64" s="1" t="str">
        <f t="shared" si="6"/>
        <v/>
      </c>
      <c r="N64" s="1">
        <f t="shared" si="7"/>
        <v>0</v>
      </c>
      <c r="O64" s="1">
        <f t="shared" si="8"/>
        <v>0</v>
      </c>
    </row>
    <row r="65" spans="1:15" x14ac:dyDescent="0.25">
      <c r="A65" s="81"/>
      <c r="B65" s="25" t="s">
        <v>88</v>
      </c>
      <c r="C65" s="24">
        <v>6</v>
      </c>
      <c r="D65" s="24"/>
      <c r="E65" s="38" t="s">
        <v>21</v>
      </c>
      <c r="F65" s="27" t="s">
        <v>46</v>
      </c>
      <c r="G65" s="35"/>
      <c r="H65" s="29"/>
      <c r="I65" s="29"/>
      <c r="J65" s="29"/>
      <c r="K65" s="29"/>
      <c r="L65" s="31"/>
      <c r="M65" s="1" t="str">
        <f t="shared" si="6"/>
        <v/>
      </c>
      <c r="N65" s="1">
        <f t="shared" si="7"/>
        <v>0</v>
      </c>
      <c r="O65" s="1">
        <f t="shared" si="8"/>
        <v>0</v>
      </c>
    </row>
    <row r="66" spans="1:15" x14ac:dyDescent="0.25">
      <c r="A66" s="82" t="s">
        <v>89</v>
      </c>
      <c r="B66" s="82"/>
      <c r="C66" s="82"/>
      <c r="D66" s="82"/>
      <c r="E66" s="82"/>
      <c r="F66" s="82"/>
      <c r="G66" s="83"/>
      <c r="H66" s="83"/>
      <c r="I66" s="83"/>
      <c r="J66" s="83"/>
      <c r="K66" s="83"/>
      <c r="L66" s="83"/>
      <c r="M66" s="1" t="str">
        <f t="shared" si="6"/>
        <v/>
      </c>
      <c r="N66" s="1">
        <f t="shared" si="7"/>
        <v>0</v>
      </c>
      <c r="O66" s="1">
        <f t="shared" si="8"/>
        <v>0</v>
      </c>
    </row>
    <row r="67" spans="1:15" x14ac:dyDescent="0.25">
      <c r="A67" s="81"/>
      <c r="B67" s="25" t="s">
        <v>103</v>
      </c>
      <c r="C67" s="24">
        <v>15</v>
      </c>
      <c r="D67" s="26" t="s">
        <v>21</v>
      </c>
      <c r="E67" s="25"/>
      <c r="F67" s="27" t="s">
        <v>46</v>
      </c>
      <c r="G67" s="35"/>
      <c r="H67" s="29"/>
      <c r="I67" s="29"/>
      <c r="J67" s="29"/>
      <c r="K67" s="29"/>
      <c r="L67" s="31"/>
      <c r="M67" s="1" t="str">
        <f t="shared" si="6"/>
        <v/>
      </c>
      <c r="N67" s="1">
        <f t="shared" si="7"/>
        <v>0</v>
      </c>
      <c r="O67" s="1">
        <f t="shared" si="8"/>
        <v>0</v>
      </c>
    </row>
    <row r="68" spans="1:15" x14ac:dyDescent="0.25">
      <c r="A68" s="81"/>
      <c r="B68" s="25" t="s">
        <v>90</v>
      </c>
      <c r="C68" s="24">
        <v>3</v>
      </c>
      <c r="D68" s="26" t="s">
        <v>21</v>
      </c>
      <c r="E68" s="25"/>
      <c r="F68" s="27" t="s">
        <v>46</v>
      </c>
      <c r="G68" s="35"/>
      <c r="H68" s="29"/>
      <c r="I68" s="29"/>
      <c r="J68" s="29"/>
      <c r="K68" s="29"/>
      <c r="L68" s="31"/>
      <c r="M68" s="1" t="str">
        <f t="shared" si="6"/>
        <v>Semester wählen!</v>
      </c>
      <c r="N68" s="1">
        <f t="shared" si="7"/>
        <v>0</v>
      </c>
      <c r="O68" s="1">
        <f t="shared" si="8"/>
        <v>0</v>
      </c>
    </row>
    <row r="69" spans="1:15" x14ac:dyDescent="0.25">
      <c r="A69" s="5"/>
      <c r="B69" s="5"/>
      <c r="C69" s="79" t="s">
        <v>91</v>
      </c>
      <c r="D69" s="79"/>
      <c r="E69" s="79"/>
      <c r="F69" s="79"/>
      <c r="G69" s="51">
        <f t="shared" ref="G69:L69" si="9">SUMIF(G5:G68,"&lt;&gt;",$C5:$C68)</f>
        <v>0</v>
      </c>
      <c r="H69" s="52">
        <f t="shared" si="9"/>
        <v>0</v>
      </c>
      <c r="I69" s="52">
        <f t="shared" si="9"/>
        <v>0</v>
      </c>
      <c r="J69" s="52">
        <f t="shared" si="9"/>
        <v>0</v>
      </c>
      <c r="K69" s="52">
        <f t="shared" si="9"/>
        <v>0</v>
      </c>
      <c r="L69" s="53">
        <f t="shared" si="9"/>
        <v>0</v>
      </c>
      <c r="M69" s="1" t="str">
        <f t="shared" si="6"/>
        <v>Semester wählen!</v>
      </c>
      <c r="N69" s="1">
        <f t="shared" si="7"/>
        <v>0</v>
      </c>
      <c r="O69" s="1">
        <f t="shared" si="8"/>
        <v>0</v>
      </c>
    </row>
    <row r="70" spans="1:15" x14ac:dyDescent="0.25">
      <c r="A70" s="5"/>
      <c r="B70" s="5"/>
      <c r="C70" s="79" t="s">
        <v>92</v>
      </c>
      <c r="D70" s="79"/>
      <c r="E70" s="79"/>
      <c r="F70" s="79"/>
      <c r="G70" s="80">
        <f>G69+H69+I69+J69+K69+L69</f>
        <v>0</v>
      </c>
      <c r="H70" s="80"/>
      <c r="I70" s="80"/>
      <c r="J70" s="80"/>
      <c r="K70" s="80"/>
      <c r="L70" s="80"/>
    </row>
    <row r="71" spans="1:15" x14ac:dyDescent="0.25">
      <c r="A71" s="5"/>
      <c r="B71" s="5"/>
      <c r="C71" s="5"/>
      <c r="D71" s="6"/>
      <c r="E71" s="5"/>
      <c r="F71" s="6"/>
      <c r="G71" s="6"/>
      <c r="H71" s="6"/>
      <c r="I71" s="6"/>
      <c r="J71" s="6"/>
      <c r="K71" s="6"/>
      <c r="L71" s="6"/>
    </row>
    <row r="72" spans="1:15" x14ac:dyDescent="0.25">
      <c r="A72" s="5"/>
      <c r="B72" s="5"/>
      <c r="C72" s="5"/>
      <c r="D72" s="6"/>
      <c r="E72" s="5"/>
      <c r="F72" s="6"/>
      <c r="G72" s="6"/>
      <c r="H72" s="6"/>
      <c r="I72" s="6"/>
      <c r="J72" s="6"/>
      <c r="K72" s="6"/>
      <c r="L72" s="6"/>
    </row>
    <row r="73" spans="1:15" x14ac:dyDescent="0.25">
      <c r="A73" s="54" t="s">
        <v>93</v>
      </c>
      <c r="B73" s="5"/>
      <c r="C73" s="5"/>
      <c r="D73" s="6"/>
      <c r="E73" s="5"/>
      <c r="F73" s="6"/>
      <c r="G73" s="6"/>
      <c r="H73" s="6"/>
      <c r="I73" s="6"/>
      <c r="J73" s="6"/>
      <c r="K73" s="6"/>
      <c r="L73" s="6"/>
    </row>
  </sheetData>
  <mergeCells count="24">
    <mergeCell ref="A4:F4"/>
    <mergeCell ref="A5:A8"/>
    <mergeCell ref="A10:F10"/>
    <mergeCell ref="A11:A25"/>
    <mergeCell ref="Q19:T25"/>
    <mergeCell ref="A26:F26"/>
    <mergeCell ref="G26:L26"/>
    <mergeCell ref="Q27:T33"/>
    <mergeCell ref="A36:F36"/>
    <mergeCell ref="G36:L36"/>
    <mergeCell ref="A27:A35"/>
    <mergeCell ref="A37:A46"/>
    <mergeCell ref="A47:F47"/>
    <mergeCell ref="G47:L47"/>
    <mergeCell ref="A48:A62"/>
    <mergeCell ref="A63:F63"/>
    <mergeCell ref="G63:L63"/>
    <mergeCell ref="C70:F70"/>
    <mergeCell ref="G70:L70"/>
    <mergeCell ref="A64:A65"/>
    <mergeCell ref="A66:F66"/>
    <mergeCell ref="G66:L66"/>
    <mergeCell ref="A67:A68"/>
    <mergeCell ref="C69:F69"/>
  </mergeCells>
  <conditionalFormatting sqref="T5:T12">
    <cfRule type="cellIs" dxfId="19" priority="2" operator="lessThan">
      <formula>0</formula>
    </cfRule>
    <cfRule type="cellIs" dxfId="18" priority="3" operator="greaterThan">
      <formula>0</formula>
    </cfRule>
    <cfRule type="cellIs" dxfId="17" priority="4" operator="greaterThan">
      <formula>0</formula>
    </cfRule>
    <cfRule type="cellIs" dxfId="16" priority="5" operator="greaterThan">
      <formula>0</formula>
    </cfRule>
  </conditionalFormatting>
  <conditionalFormatting sqref="U8:U9">
    <cfRule type="cellIs" dxfId="15" priority="6" operator="greaterThan">
      <formula>0</formula>
    </cfRule>
    <cfRule type="cellIs" dxfId="14" priority="7" operator="greaterThan">
      <formula>0</formula>
    </cfRule>
    <cfRule type="cellIs" dxfId="13" priority="8" operator="greaterThan">
      <formula>0</formula>
    </cfRule>
    <cfRule type="cellIs" dxfId="12" priority="9" operator="greaterThan">
      <formula>0</formula>
    </cfRule>
  </conditionalFormatting>
  <pageMargins left="0.7" right="0.7" top="0.78749999999999998" bottom="0.78749999999999998" header="0.51180555555555496" footer="0.51180555555555496"/>
  <pageSetup paperSize="9" scale="44"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I51"/>
  <sheetViews>
    <sheetView showGridLines="0" showRowColHeaders="0" zoomScale="50" zoomScaleNormal="50" workbookViewId="0">
      <selection activeCell="M1" sqref="M1:O1048576"/>
    </sheetView>
  </sheetViews>
  <sheetFormatPr defaultColWidth="11.125" defaultRowHeight="15.75" x14ac:dyDescent="0.25"/>
  <cols>
    <col min="1" max="1" width="3.625" style="3" customWidth="1"/>
    <col min="2" max="2" width="41" style="3" customWidth="1"/>
    <col min="3" max="3" width="8.375" style="3" customWidth="1"/>
    <col min="4" max="4" width="8.375" style="55" customWidth="1"/>
    <col min="5" max="5" width="8.375" style="3" customWidth="1"/>
    <col min="6" max="6" width="8.375" style="55" customWidth="1"/>
    <col min="7" max="12" width="9.125" style="2" customWidth="1"/>
    <col min="13" max="13" width="12.25" style="1" hidden="1" customWidth="1"/>
    <col min="14" max="14" width="11.375" style="1" hidden="1" customWidth="1"/>
    <col min="15" max="15" width="9.375" style="1" hidden="1" customWidth="1"/>
    <col min="16" max="16" width="5.375" style="3" customWidth="1"/>
    <col min="17" max="17" width="24.875" style="3" customWidth="1"/>
    <col min="18" max="20" width="7.875" style="55" customWidth="1"/>
    <col min="21" max="1023" width="11.125" style="1"/>
  </cols>
  <sheetData>
    <row r="1" spans="1:21" ht="18" x14ac:dyDescent="0.25">
      <c r="A1" s="56" t="s">
        <v>94</v>
      </c>
    </row>
    <row r="3" spans="1:21" x14ac:dyDescent="0.25">
      <c r="A3" s="7" t="s">
        <v>1</v>
      </c>
      <c r="B3" s="8"/>
      <c r="C3" s="9" t="s">
        <v>2</v>
      </c>
      <c r="D3" s="10" t="s">
        <v>3</v>
      </c>
      <c r="E3" s="11" t="s">
        <v>96</v>
      </c>
      <c r="F3" s="12" t="s">
        <v>4</v>
      </c>
      <c r="G3" s="13" t="s">
        <v>5</v>
      </c>
      <c r="H3" s="14" t="s">
        <v>6</v>
      </c>
      <c r="I3" s="14" t="s">
        <v>7</v>
      </c>
      <c r="J3" s="14" t="s">
        <v>8</v>
      </c>
      <c r="K3" s="14" t="s">
        <v>9</v>
      </c>
      <c r="L3" s="15" t="s">
        <v>10</v>
      </c>
      <c r="Q3" s="57" t="s">
        <v>11</v>
      </c>
      <c r="R3" s="58"/>
      <c r="S3" s="58"/>
      <c r="T3" s="58"/>
    </row>
    <row r="4" spans="1:21" x14ac:dyDescent="0.25">
      <c r="A4" s="84" t="s">
        <v>12</v>
      </c>
      <c r="B4" s="84"/>
      <c r="C4" s="84"/>
      <c r="D4" s="84"/>
      <c r="E4" s="84"/>
      <c r="F4" s="84"/>
      <c r="G4" s="18"/>
      <c r="H4" s="19"/>
      <c r="I4" s="19"/>
      <c r="J4" s="19"/>
      <c r="K4" s="19"/>
      <c r="L4" s="20"/>
      <c r="M4" s="1" t="s">
        <v>13</v>
      </c>
      <c r="N4" s="1" t="s">
        <v>14</v>
      </c>
      <c r="O4" s="1" t="s">
        <v>15</v>
      </c>
      <c r="Q4" s="59" t="s">
        <v>16</v>
      </c>
      <c r="R4" s="60" t="s">
        <v>17</v>
      </c>
      <c r="S4" s="60" t="s">
        <v>18</v>
      </c>
      <c r="T4" s="61" t="s">
        <v>19</v>
      </c>
    </row>
    <row r="5" spans="1:21" x14ac:dyDescent="0.25">
      <c r="A5" s="81"/>
      <c r="B5" s="25" t="s">
        <v>20</v>
      </c>
      <c r="C5" s="24">
        <v>6</v>
      </c>
      <c r="D5" s="26" t="s">
        <v>21</v>
      </c>
      <c r="E5" s="24"/>
      <c r="F5" s="27" t="s">
        <v>22</v>
      </c>
      <c r="G5" s="28"/>
      <c r="H5" s="29"/>
      <c r="I5" s="30"/>
      <c r="J5" s="29"/>
      <c r="K5" s="30"/>
      <c r="L5" s="31"/>
      <c r="M5" s="1" t="str">
        <f>IF(D5="X",IF(ISBLANK(G5),IF(ISBLANK(H5),IF(ISBLANK(I5),IF(ISBLANK(J5),IF(ISBLANK(K5),IF(ISBLANK(L5),"Semester wählen!",""),""),""),""),""),""),"")</f>
        <v>Semester wählen!</v>
      </c>
      <c r="N5" s="1">
        <f t="shared" ref="N5:N46" si="0">IF(COUNTA(G5:L5)&gt;1,1,0)</f>
        <v>0</v>
      </c>
      <c r="O5" s="1">
        <f t="shared" ref="O5:O32" si="1">IF(COUNTA(G5:L5)=1,C5,IF(COUNTA(G5:L5)=1,C6,0))</f>
        <v>0</v>
      </c>
      <c r="Q5" s="62" t="s">
        <v>100</v>
      </c>
      <c r="R5" s="63">
        <v>30</v>
      </c>
      <c r="S5" s="63">
        <f>SUMIF(D5:D8,"x",O5:O8)</f>
        <v>0</v>
      </c>
      <c r="T5" s="64">
        <f t="shared" ref="T5:T10" si="2">S5-R5</f>
        <v>-30</v>
      </c>
    </row>
    <row r="6" spans="1:21" x14ac:dyDescent="0.25">
      <c r="A6" s="81"/>
      <c r="B6" s="25" t="s">
        <v>23</v>
      </c>
      <c r="C6" s="24">
        <v>6</v>
      </c>
      <c r="D6" s="26" t="s">
        <v>21</v>
      </c>
      <c r="E6" s="24"/>
      <c r="F6" s="27" t="s">
        <v>24</v>
      </c>
      <c r="G6" s="35"/>
      <c r="H6" s="30"/>
      <c r="I6" s="29"/>
      <c r="J6" s="30"/>
      <c r="K6" s="29"/>
      <c r="L6" s="36"/>
      <c r="M6" s="1" t="str">
        <f>IF(ISBLANK(G6),IF(ISBLANK(H6),IF(ISBLANK(I6),IF(ISBLANK(J6),IF(ISBLANK(K6),IF(ISBLANK(L6),"Semester wählen!",""),""),""),""),""),"")</f>
        <v>Semester wählen!</v>
      </c>
      <c r="N6" s="1">
        <f t="shared" si="0"/>
        <v>0</v>
      </c>
      <c r="O6" s="1">
        <f t="shared" si="1"/>
        <v>0</v>
      </c>
      <c r="Q6" s="62" t="s">
        <v>107</v>
      </c>
      <c r="R6" s="63">
        <v>0</v>
      </c>
      <c r="S6" s="63">
        <f>SUMIF(E5:E9,"x",O5:O9)</f>
        <v>0</v>
      </c>
      <c r="T6" s="64">
        <f t="shared" si="2"/>
        <v>0</v>
      </c>
    </row>
    <row r="7" spans="1:21" x14ac:dyDescent="0.25">
      <c r="A7" s="81"/>
      <c r="B7" s="25" t="s">
        <v>26</v>
      </c>
      <c r="C7" s="24">
        <v>9</v>
      </c>
      <c r="D7" s="26" t="s">
        <v>21</v>
      </c>
      <c r="E7" s="24"/>
      <c r="F7" s="27" t="s">
        <v>24</v>
      </c>
      <c r="G7" s="35"/>
      <c r="H7" s="30"/>
      <c r="I7" s="29"/>
      <c r="J7" s="30"/>
      <c r="K7" s="29"/>
      <c r="L7" s="36"/>
      <c r="M7" s="1" t="str">
        <f>IF(ISBLANK(G7),IF(ISBLANK(H7),IF(ISBLANK(I7),IF(ISBLANK(J7),IF(ISBLANK(K7),IF(ISBLANK(L7),"Semester wählen!",""),""),""),""),""),"")</f>
        <v>Semester wählen!</v>
      </c>
      <c r="N7" s="1">
        <f t="shared" si="0"/>
        <v>0</v>
      </c>
      <c r="O7" s="1">
        <f t="shared" si="1"/>
        <v>0</v>
      </c>
      <c r="Q7" s="62" t="s">
        <v>25</v>
      </c>
      <c r="R7" s="63">
        <v>12</v>
      </c>
      <c r="S7" s="63">
        <f>SUMIF(D12:D26,"x",O12:O26)</f>
        <v>0</v>
      </c>
      <c r="T7" s="64">
        <f t="shared" si="2"/>
        <v>-12</v>
      </c>
    </row>
    <row r="8" spans="1:21" x14ac:dyDescent="0.25">
      <c r="A8" s="81"/>
      <c r="B8" s="25" t="s">
        <v>27</v>
      </c>
      <c r="C8" s="24">
        <v>9</v>
      </c>
      <c r="D8" s="26" t="s">
        <v>21</v>
      </c>
      <c r="E8" s="24"/>
      <c r="F8" s="27" t="s">
        <v>22</v>
      </c>
      <c r="G8" s="28"/>
      <c r="H8" s="29"/>
      <c r="I8" s="30"/>
      <c r="J8" s="29"/>
      <c r="K8" s="30"/>
      <c r="L8" s="31"/>
      <c r="M8" s="1" t="str">
        <f>IF(ISBLANK(G8),IF(ISBLANK(H8),IF(ISBLANK(I8),IF(ISBLANK(J8),IF(ISBLANK(K8),IF(ISBLANK(L8),"Semester wählen!",""),""),""),""),""),"")</f>
        <v>Semester wählen!</v>
      </c>
      <c r="N8" s="1">
        <f t="shared" si="0"/>
        <v>0</v>
      </c>
      <c r="O8" s="1">
        <f>IF(COUNTA(G8:L8)=1,C8,IF(COUNTA(G8:L8)=1,C10,0))</f>
        <v>0</v>
      </c>
      <c r="Q8" s="62" t="s">
        <v>104</v>
      </c>
      <c r="R8" s="63">
        <v>6</v>
      </c>
      <c r="S8" s="63">
        <f>SUMIF(E12:E26,"x",O12:O26)</f>
        <v>0</v>
      </c>
      <c r="T8" s="64">
        <f t="shared" si="2"/>
        <v>-6</v>
      </c>
      <c r="U8" s="37"/>
    </row>
    <row r="9" spans="1:21" x14ac:dyDescent="0.25">
      <c r="A9" s="27"/>
      <c r="B9" s="77" t="s">
        <v>108</v>
      </c>
      <c r="C9" s="27">
        <v>3</v>
      </c>
      <c r="D9" s="78"/>
      <c r="E9" s="38" t="s">
        <v>21</v>
      </c>
      <c r="F9" s="27" t="s">
        <v>46</v>
      </c>
      <c r="G9" s="35"/>
      <c r="H9" s="29"/>
      <c r="I9" s="29"/>
      <c r="J9" s="29"/>
      <c r="K9" s="29"/>
      <c r="L9" s="31"/>
      <c r="N9" s="1">
        <f t="shared" si="0"/>
        <v>0</v>
      </c>
      <c r="O9" s="1">
        <f>IF(COUNTA(G9:L9)=1,C9,IF(COUNTA(G9:L9)=1,C11,0))</f>
        <v>0</v>
      </c>
      <c r="Q9" s="62" t="s">
        <v>105</v>
      </c>
      <c r="R9" s="63">
        <v>6</v>
      </c>
      <c r="S9" s="63">
        <f>SUMIF(E27:E35,"x",O27:O35)</f>
        <v>0</v>
      </c>
      <c r="T9" s="64">
        <f t="shared" si="2"/>
        <v>-6</v>
      </c>
      <c r="U9" s="37"/>
    </row>
    <row r="10" spans="1:21" x14ac:dyDescent="0.25">
      <c r="A10" s="84" t="s">
        <v>28</v>
      </c>
      <c r="B10" s="84"/>
      <c r="C10" s="84"/>
      <c r="D10" s="84"/>
      <c r="E10" s="84"/>
      <c r="F10" s="84"/>
      <c r="G10" s="18"/>
      <c r="H10" s="19"/>
      <c r="I10" s="19"/>
      <c r="J10" s="19"/>
      <c r="K10" s="19"/>
      <c r="L10" s="20"/>
      <c r="M10" s="1" t="str">
        <f t="shared" ref="M10:M46" si="3">IF(D10="X",IF(ISBLANK(G10),IF(ISBLANK(H10),IF(ISBLANK(I10),IF(ISBLANK(J10),IF(ISBLANK(K10),IF(ISBLANK(L10),"Semester wählen!",""),""),""),""),""),""),"")</f>
        <v/>
      </c>
      <c r="N10" s="1">
        <f t="shared" si="0"/>
        <v>0</v>
      </c>
      <c r="O10" s="1">
        <f t="shared" si="1"/>
        <v>0</v>
      </c>
      <c r="Q10" s="65" t="s">
        <v>97</v>
      </c>
      <c r="R10" s="66">
        <v>6</v>
      </c>
      <c r="S10" s="66">
        <f>SUMIF(E37:E46,"x",O37:O46)</f>
        <v>0</v>
      </c>
      <c r="T10" s="67">
        <f t="shared" si="2"/>
        <v>-6</v>
      </c>
    </row>
    <row r="11" spans="1:21" x14ac:dyDescent="0.25">
      <c r="A11" s="81"/>
      <c r="B11" s="25" t="s">
        <v>29</v>
      </c>
      <c r="C11" s="24">
        <v>6</v>
      </c>
      <c r="D11" s="26" t="s">
        <v>21</v>
      </c>
      <c r="E11" s="24"/>
      <c r="F11" s="27" t="s">
        <v>24</v>
      </c>
      <c r="G11" s="35"/>
      <c r="H11" s="30"/>
      <c r="I11" s="29"/>
      <c r="J11" s="30"/>
      <c r="K11" s="29"/>
      <c r="L11" s="36"/>
      <c r="M11" s="1" t="str">
        <f t="shared" si="3"/>
        <v>Semester wählen!</v>
      </c>
      <c r="N11" s="1">
        <f t="shared" si="0"/>
        <v>0</v>
      </c>
      <c r="O11" s="1">
        <f t="shared" si="1"/>
        <v>0</v>
      </c>
      <c r="Q11" s="68"/>
      <c r="R11" s="69"/>
      <c r="S11" s="69"/>
      <c r="T11" s="70"/>
    </row>
    <row r="12" spans="1:21" x14ac:dyDescent="0.25">
      <c r="A12" s="81"/>
      <c r="B12" s="25" t="s">
        <v>31</v>
      </c>
      <c r="C12" s="24">
        <v>6</v>
      </c>
      <c r="D12" s="24"/>
      <c r="E12" s="38" t="s">
        <v>21</v>
      </c>
      <c r="F12" s="27" t="s">
        <v>22</v>
      </c>
      <c r="G12" s="28"/>
      <c r="H12" s="29"/>
      <c r="I12" s="30"/>
      <c r="J12" s="29"/>
      <c r="K12" s="30"/>
      <c r="L12" s="31"/>
      <c r="M12" s="1" t="str">
        <f t="shared" si="3"/>
        <v/>
      </c>
      <c r="N12" s="1">
        <f t="shared" si="0"/>
        <v>0</v>
      </c>
      <c r="O12" s="1">
        <f t="shared" si="1"/>
        <v>0</v>
      </c>
      <c r="Q12" s="71" t="s">
        <v>35</v>
      </c>
      <c r="R12" s="71" t="str">
        <f>IF(SUM(N3:N67)&gt;0,"Achtung Doppelbelegung","Keine Doppelbelegung")</f>
        <v>Keine Doppelbelegung</v>
      </c>
      <c r="S12" s="70"/>
      <c r="T12" s="70"/>
    </row>
    <row r="13" spans="1:21" x14ac:dyDescent="0.25">
      <c r="A13" s="81"/>
      <c r="B13" s="25" t="s">
        <v>33</v>
      </c>
      <c r="C13" s="24">
        <v>3</v>
      </c>
      <c r="D13" s="24"/>
      <c r="E13" s="38" t="s">
        <v>21</v>
      </c>
      <c r="F13" s="27" t="s">
        <v>24</v>
      </c>
      <c r="G13" s="35"/>
      <c r="H13" s="30"/>
      <c r="I13" s="29"/>
      <c r="J13" s="30"/>
      <c r="K13" s="29"/>
      <c r="L13" s="36"/>
      <c r="M13" s="1" t="str">
        <f t="shared" si="3"/>
        <v/>
      </c>
      <c r="N13" s="1">
        <f t="shared" si="0"/>
        <v>0</v>
      </c>
      <c r="O13" s="1">
        <f t="shared" si="1"/>
        <v>0</v>
      </c>
      <c r="Q13" s="72"/>
      <c r="R13" s="73"/>
      <c r="S13" s="73"/>
      <c r="T13" s="73"/>
    </row>
    <row r="14" spans="1:21" x14ac:dyDescent="0.25">
      <c r="A14" s="81"/>
      <c r="B14" s="25" t="s">
        <v>34</v>
      </c>
      <c r="C14" s="24">
        <v>3</v>
      </c>
      <c r="D14" s="24"/>
      <c r="E14" s="38" t="s">
        <v>21</v>
      </c>
      <c r="F14" s="27" t="s">
        <v>22</v>
      </c>
      <c r="G14" s="28"/>
      <c r="H14" s="29"/>
      <c r="I14" s="30"/>
      <c r="J14" s="29"/>
      <c r="K14" s="30"/>
      <c r="L14" s="31"/>
      <c r="M14" s="1" t="str">
        <f t="shared" si="3"/>
        <v/>
      </c>
      <c r="N14" s="1">
        <f t="shared" si="0"/>
        <v>0</v>
      </c>
      <c r="O14" s="1">
        <f t="shared" si="1"/>
        <v>0</v>
      </c>
      <c r="Q14" s="57" t="s">
        <v>38</v>
      </c>
      <c r="R14" s="73"/>
      <c r="S14" s="73"/>
      <c r="T14" s="73"/>
    </row>
    <row r="15" spans="1:21" x14ac:dyDescent="0.25">
      <c r="A15" s="81"/>
      <c r="B15" s="25" t="s">
        <v>36</v>
      </c>
      <c r="C15" s="24">
        <v>3</v>
      </c>
      <c r="D15" s="26" t="s">
        <v>21</v>
      </c>
      <c r="E15" s="24"/>
      <c r="F15" s="27" t="s">
        <v>24</v>
      </c>
      <c r="G15" s="35"/>
      <c r="H15" s="30"/>
      <c r="I15" s="29"/>
      <c r="J15" s="30"/>
      <c r="K15" s="29"/>
      <c r="L15" s="36"/>
      <c r="M15" s="1" t="str">
        <f t="shared" si="3"/>
        <v>Semester wählen!</v>
      </c>
      <c r="N15" s="1">
        <f t="shared" si="0"/>
        <v>0</v>
      </c>
      <c r="O15" s="1">
        <f t="shared" si="1"/>
        <v>0</v>
      </c>
    </row>
    <row r="16" spans="1:21" x14ac:dyDescent="0.25">
      <c r="A16" s="81"/>
      <c r="B16" s="25" t="s">
        <v>37</v>
      </c>
      <c r="C16" s="24">
        <v>3</v>
      </c>
      <c r="D16" s="26" t="s">
        <v>21</v>
      </c>
      <c r="E16" s="24"/>
      <c r="F16" s="27" t="s">
        <v>22</v>
      </c>
      <c r="G16" s="28"/>
      <c r="H16" s="29"/>
      <c r="I16" s="30"/>
      <c r="J16" s="29"/>
      <c r="K16" s="30"/>
      <c r="L16" s="31"/>
      <c r="M16" s="1" t="str">
        <f t="shared" si="3"/>
        <v>Semester wählen!</v>
      </c>
      <c r="N16" s="1">
        <f t="shared" si="0"/>
        <v>0</v>
      </c>
      <c r="O16" s="1">
        <f t="shared" si="1"/>
        <v>0</v>
      </c>
    </row>
    <row r="17" spans="1:20" ht="12" customHeight="1" x14ac:dyDescent="0.25">
      <c r="A17" s="81"/>
      <c r="B17" s="25" t="s">
        <v>39</v>
      </c>
      <c r="C17" s="24">
        <v>3</v>
      </c>
      <c r="D17" s="24"/>
      <c r="E17" s="38" t="s">
        <v>21</v>
      </c>
      <c r="F17" s="27" t="s">
        <v>24</v>
      </c>
      <c r="G17" s="35"/>
      <c r="H17" s="30"/>
      <c r="I17" s="29"/>
      <c r="J17" s="30"/>
      <c r="K17" s="29"/>
      <c r="L17" s="36"/>
      <c r="M17" s="1" t="str">
        <f t="shared" si="3"/>
        <v/>
      </c>
      <c r="N17" s="1">
        <f t="shared" si="0"/>
        <v>0</v>
      </c>
      <c r="O17" s="1">
        <f t="shared" si="1"/>
        <v>0</v>
      </c>
      <c r="Q17" s="90" t="s">
        <v>42</v>
      </c>
      <c r="R17" s="90"/>
      <c r="S17" s="90"/>
      <c r="T17" s="90"/>
    </row>
    <row r="18" spans="1:20" x14ac:dyDescent="0.25">
      <c r="A18" s="81"/>
      <c r="B18" s="25" t="s">
        <v>40</v>
      </c>
      <c r="C18" s="24">
        <v>3</v>
      </c>
      <c r="D18" s="24"/>
      <c r="E18" s="38" t="s">
        <v>21</v>
      </c>
      <c r="F18" s="27" t="s">
        <v>22</v>
      </c>
      <c r="G18" s="28"/>
      <c r="H18" s="29"/>
      <c r="I18" s="30"/>
      <c r="J18" s="29"/>
      <c r="K18" s="30"/>
      <c r="L18" s="31"/>
      <c r="M18" s="1" t="str">
        <f t="shared" si="3"/>
        <v/>
      </c>
      <c r="N18" s="1">
        <f t="shared" si="0"/>
        <v>0</v>
      </c>
      <c r="O18" s="1">
        <f t="shared" si="1"/>
        <v>0</v>
      </c>
      <c r="Q18" s="90"/>
      <c r="R18" s="90"/>
      <c r="S18" s="90"/>
      <c r="T18" s="90"/>
    </row>
    <row r="19" spans="1:20" x14ac:dyDescent="0.25">
      <c r="A19" s="81"/>
      <c r="B19" s="25" t="s">
        <v>41</v>
      </c>
      <c r="C19" s="24">
        <v>3</v>
      </c>
      <c r="D19" s="24"/>
      <c r="E19" s="38" t="s">
        <v>21</v>
      </c>
      <c r="F19" s="27" t="s">
        <v>24</v>
      </c>
      <c r="G19" s="35"/>
      <c r="H19" s="30"/>
      <c r="I19" s="29"/>
      <c r="J19" s="30"/>
      <c r="K19" s="29"/>
      <c r="L19" s="36"/>
      <c r="M19" s="1" t="str">
        <f t="shared" si="3"/>
        <v/>
      </c>
      <c r="N19" s="1">
        <f t="shared" si="0"/>
        <v>0</v>
      </c>
      <c r="O19" s="1">
        <f t="shared" si="1"/>
        <v>0</v>
      </c>
      <c r="Q19" s="90"/>
      <c r="R19" s="90"/>
      <c r="S19" s="90"/>
      <c r="T19" s="90"/>
    </row>
    <row r="20" spans="1:20" x14ac:dyDescent="0.25">
      <c r="A20" s="81"/>
      <c r="B20" s="25" t="s">
        <v>43</v>
      </c>
      <c r="C20" s="24">
        <v>3</v>
      </c>
      <c r="D20" s="24"/>
      <c r="E20" s="38" t="s">
        <v>21</v>
      </c>
      <c r="F20" s="27" t="s">
        <v>24</v>
      </c>
      <c r="G20" s="35"/>
      <c r="H20" s="30"/>
      <c r="I20" s="29"/>
      <c r="J20" s="30"/>
      <c r="K20" s="29"/>
      <c r="L20" s="36"/>
      <c r="M20" s="1" t="str">
        <f t="shared" si="3"/>
        <v/>
      </c>
      <c r="N20" s="1">
        <f t="shared" si="0"/>
        <v>0</v>
      </c>
      <c r="O20" s="1">
        <f t="shared" si="1"/>
        <v>0</v>
      </c>
      <c r="Q20" s="90"/>
      <c r="R20" s="90"/>
      <c r="S20" s="90"/>
      <c r="T20" s="90"/>
    </row>
    <row r="21" spans="1:20" x14ac:dyDescent="0.25">
      <c r="A21" s="81"/>
      <c r="B21" s="25" t="s">
        <v>44</v>
      </c>
      <c r="C21" s="24">
        <v>3</v>
      </c>
      <c r="D21" s="24"/>
      <c r="E21" s="38" t="s">
        <v>21</v>
      </c>
      <c r="F21" s="27" t="s">
        <v>22</v>
      </c>
      <c r="G21" s="28"/>
      <c r="H21" s="29"/>
      <c r="I21" s="30"/>
      <c r="J21" s="29"/>
      <c r="K21" s="30"/>
      <c r="L21" s="31"/>
      <c r="M21" s="1" t="str">
        <f t="shared" si="3"/>
        <v/>
      </c>
      <c r="N21" s="1">
        <f t="shared" si="0"/>
        <v>0</v>
      </c>
      <c r="O21" s="1">
        <f t="shared" si="1"/>
        <v>0</v>
      </c>
      <c r="Q21" s="90"/>
      <c r="R21" s="90"/>
      <c r="S21" s="90"/>
      <c r="T21" s="90"/>
    </row>
    <row r="22" spans="1:20" x14ac:dyDescent="0.25">
      <c r="A22" s="81"/>
      <c r="B22" s="25" t="s">
        <v>45</v>
      </c>
      <c r="C22" s="24">
        <v>9</v>
      </c>
      <c r="D22" s="24"/>
      <c r="E22" s="38" t="s">
        <v>21</v>
      </c>
      <c r="F22" s="27" t="s">
        <v>46</v>
      </c>
      <c r="G22" s="35"/>
      <c r="H22" s="29"/>
      <c r="I22" s="29"/>
      <c r="J22" s="29"/>
      <c r="K22" s="29"/>
      <c r="L22" s="31"/>
      <c r="M22" s="1" t="str">
        <f t="shared" si="3"/>
        <v/>
      </c>
      <c r="N22" s="1">
        <f t="shared" si="0"/>
        <v>0</v>
      </c>
      <c r="O22" s="1">
        <f t="shared" si="1"/>
        <v>0</v>
      </c>
      <c r="Q22" s="90"/>
      <c r="R22" s="90"/>
      <c r="S22" s="90"/>
      <c r="T22" s="90"/>
    </row>
    <row r="23" spans="1:20" x14ac:dyDescent="0.25">
      <c r="A23" s="81"/>
      <c r="B23" s="25" t="s">
        <v>47</v>
      </c>
      <c r="C23" s="24">
        <v>9</v>
      </c>
      <c r="D23" s="24"/>
      <c r="E23" s="38" t="s">
        <v>21</v>
      </c>
      <c r="F23" s="27" t="s">
        <v>46</v>
      </c>
      <c r="G23" s="35"/>
      <c r="H23" s="29"/>
      <c r="I23" s="29"/>
      <c r="J23" s="29"/>
      <c r="K23" s="29"/>
      <c r="L23" s="31"/>
      <c r="M23" s="1" t="str">
        <f t="shared" si="3"/>
        <v/>
      </c>
      <c r="N23" s="1">
        <f t="shared" si="0"/>
        <v>0</v>
      </c>
      <c r="O23" s="1">
        <f t="shared" si="1"/>
        <v>0</v>
      </c>
      <c r="Q23" s="90"/>
      <c r="R23" s="90"/>
      <c r="S23" s="90"/>
      <c r="T23" s="90"/>
    </row>
    <row r="24" spans="1:20" x14ac:dyDescent="0.25">
      <c r="A24" s="81"/>
      <c r="B24" s="25" t="s">
        <v>48</v>
      </c>
      <c r="C24" s="24">
        <v>3</v>
      </c>
      <c r="D24" s="24"/>
      <c r="E24" s="45" t="s">
        <v>21</v>
      </c>
      <c r="F24" s="46" t="s">
        <v>49</v>
      </c>
      <c r="G24" s="35"/>
      <c r="H24" s="29"/>
      <c r="I24" s="29"/>
      <c r="J24" s="29"/>
      <c r="K24" s="29"/>
      <c r="L24" s="31"/>
      <c r="M24" s="1" t="str">
        <f t="shared" si="3"/>
        <v/>
      </c>
      <c r="N24" s="1">
        <f t="shared" si="0"/>
        <v>0</v>
      </c>
      <c r="O24" s="1">
        <f t="shared" si="1"/>
        <v>0</v>
      </c>
      <c r="Q24" s="86" t="s">
        <v>95</v>
      </c>
      <c r="R24" s="86"/>
      <c r="S24" s="86"/>
      <c r="T24" s="86"/>
    </row>
    <row r="25" spans="1:20" x14ac:dyDescent="0.25">
      <c r="A25" s="81"/>
      <c r="B25" s="25" t="s">
        <v>50</v>
      </c>
      <c r="C25" s="24">
        <v>6</v>
      </c>
      <c r="D25" s="24"/>
      <c r="E25" s="45" t="s">
        <v>21</v>
      </c>
      <c r="F25" s="46" t="s">
        <v>49</v>
      </c>
      <c r="G25" s="35"/>
      <c r="H25" s="29"/>
      <c r="I25" s="29"/>
      <c r="J25" s="29"/>
      <c r="K25" s="29"/>
      <c r="L25" s="31"/>
      <c r="M25" s="1" t="str">
        <f t="shared" si="3"/>
        <v/>
      </c>
      <c r="N25" s="1">
        <f t="shared" si="0"/>
        <v>0</v>
      </c>
      <c r="O25" s="1">
        <f t="shared" si="1"/>
        <v>0</v>
      </c>
      <c r="Q25" s="86"/>
      <c r="R25" s="86"/>
      <c r="S25" s="86"/>
      <c r="T25" s="86"/>
    </row>
    <row r="26" spans="1:20" x14ac:dyDescent="0.25">
      <c r="A26" s="84" t="s">
        <v>51</v>
      </c>
      <c r="B26" s="84"/>
      <c r="C26" s="84"/>
      <c r="D26" s="84"/>
      <c r="E26" s="84"/>
      <c r="F26" s="84"/>
      <c r="G26" s="83"/>
      <c r="H26" s="83"/>
      <c r="I26" s="83"/>
      <c r="J26" s="83"/>
      <c r="K26" s="83"/>
      <c r="L26" s="83"/>
      <c r="M26" s="1" t="str">
        <f t="shared" si="3"/>
        <v/>
      </c>
      <c r="N26" s="1">
        <f t="shared" si="0"/>
        <v>0</v>
      </c>
      <c r="O26" s="1">
        <f t="shared" si="1"/>
        <v>0</v>
      </c>
      <c r="Q26" s="86"/>
      <c r="R26" s="86"/>
      <c r="S26" s="86"/>
      <c r="T26" s="86"/>
    </row>
    <row r="27" spans="1:20" x14ac:dyDescent="0.25">
      <c r="A27" s="81"/>
      <c r="B27" s="25" t="s">
        <v>53</v>
      </c>
      <c r="C27" s="24">
        <v>6</v>
      </c>
      <c r="D27" s="24"/>
      <c r="E27" s="38" t="s">
        <v>21</v>
      </c>
      <c r="F27" s="46" t="s">
        <v>54</v>
      </c>
      <c r="G27" s="28"/>
      <c r="H27" s="29"/>
      <c r="I27" s="30"/>
      <c r="J27" s="29"/>
      <c r="K27" s="30"/>
      <c r="L27" s="31"/>
      <c r="M27" s="1" t="str">
        <f t="shared" si="3"/>
        <v/>
      </c>
      <c r="N27" s="1">
        <f t="shared" si="0"/>
        <v>0</v>
      </c>
      <c r="O27" s="1">
        <f>IF(COUNTA(G27:L27)=1,C27,IF(COUNTA(G27:L27)=1,C28,0))</f>
        <v>0</v>
      </c>
      <c r="Q27" s="86"/>
      <c r="R27" s="86"/>
      <c r="S27" s="86"/>
      <c r="T27" s="86"/>
    </row>
    <row r="28" spans="1:20" x14ac:dyDescent="0.25">
      <c r="A28" s="81"/>
      <c r="B28" s="25" t="s">
        <v>55</v>
      </c>
      <c r="C28" s="24">
        <v>3</v>
      </c>
      <c r="D28" s="24"/>
      <c r="E28" s="38" t="s">
        <v>21</v>
      </c>
      <c r="F28" s="27" t="s">
        <v>46</v>
      </c>
      <c r="G28" s="35"/>
      <c r="H28" s="29"/>
      <c r="I28" s="29"/>
      <c r="J28" s="29"/>
      <c r="K28" s="29"/>
      <c r="L28" s="31"/>
      <c r="M28" s="1" t="str">
        <f t="shared" si="3"/>
        <v/>
      </c>
      <c r="N28" s="1">
        <f t="shared" si="0"/>
        <v>0</v>
      </c>
      <c r="O28" s="1">
        <f t="shared" si="1"/>
        <v>0</v>
      </c>
      <c r="Q28" s="86"/>
      <c r="R28" s="86"/>
      <c r="S28" s="86"/>
      <c r="T28" s="86"/>
    </row>
    <row r="29" spans="1:20" x14ac:dyDescent="0.25">
      <c r="A29" s="81"/>
      <c r="B29" s="25" t="s">
        <v>56</v>
      </c>
      <c r="C29" s="24">
        <v>3</v>
      </c>
      <c r="D29" s="24"/>
      <c r="E29" s="38" t="s">
        <v>21</v>
      </c>
      <c r="F29" s="46" t="s">
        <v>54</v>
      </c>
      <c r="G29" s="28"/>
      <c r="H29" s="29"/>
      <c r="I29" s="30"/>
      <c r="J29" s="29"/>
      <c r="K29" s="30"/>
      <c r="L29" s="31"/>
      <c r="M29" s="1" t="str">
        <f t="shared" si="3"/>
        <v/>
      </c>
      <c r="N29" s="1">
        <f t="shared" si="0"/>
        <v>0</v>
      </c>
      <c r="O29" s="1">
        <f t="shared" si="1"/>
        <v>0</v>
      </c>
      <c r="Q29" s="86"/>
      <c r="R29" s="86"/>
      <c r="S29" s="86"/>
      <c r="T29" s="86"/>
    </row>
    <row r="30" spans="1:20" x14ac:dyDescent="0.25">
      <c r="A30" s="81"/>
      <c r="B30" s="25" t="s">
        <v>57</v>
      </c>
      <c r="C30" s="24">
        <v>6</v>
      </c>
      <c r="D30" s="24"/>
      <c r="E30" s="38" t="s">
        <v>21</v>
      </c>
      <c r="F30" s="27" t="s">
        <v>24</v>
      </c>
      <c r="G30" s="35"/>
      <c r="H30" s="30"/>
      <c r="I30" s="29"/>
      <c r="J30" s="30"/>
      <c r="K30" s="29"/>
      <c r="L30" s="36"/>
      <c r="M30" s="1" t="str">
        <f t="shared" si="3"/>
        <v/>
      </c>
      <c r="N30" s="1">
        <f t="shared" si="0"/>
        <v>0</v>
      </c>
      <c r="O30" s="1">
        <f t="shared" si="1"/>
        <v>0</v>
      </c>
    </row>
    <row r="31" spans="1:20" x14ac:dyDescent="0.25">
      <c r="A31" s="81"/>
      <c r="B31" s="25" t="s">
        <v>58</v>
      </c>
      <c r="C31" s="24">
        <v>3</v>
      </c>
      <c r="D31" s="24"/>
      <c r="E31" s="38" t="s">
        <v>21</v>
      </c>
      <c r="F31" s="27" t="s">
        <v>46</v>
      </c>
      <c r="G31" s="35"/>
      <c r="H31" s="29"/>
      <c r="I31" s="29"/>
      <c r="J31" s="29"/>
      <c r="K31" s="29"/>
      <c r="L31" s="31"/>
      <c r="M31" s="1" t="str">
        <f t="shared" si="3"/>
        <v/>
      </c>
      <c r="N31" s="1">
        <f t="shared" si="0"/>
        <v>0</v>
      </c>
      <c r="O31" s="1">
        <f t="shared" si="1"/>
        <v>0</v>
      </c>
    </row>
    <row r="32" spans="1:20" x14ac:dyDescent="0.25">
      <c r="A32" s="81"/>
      <c r="B32" s="25" t="s">
        <v>59</v>
      </c>
      <c r="C32" s="24">
        <v>6</v>
      </c>
      <c r="D32" s="24"/>
      <c r="E32" s="38" t="s">
        <v>21</v>
      </c>
      <c r="F32" s="27" t="s">
        <v>22</v>
      </c>
      <c r="G32" s="28"/>
      <c r="H32" s="29"/>
      <c r="I32" s="30"/>
      <c r="J32" s="29"/>
      <c r="K32" s="30"/>
      <c r="L32" s="31"/>
      <c r="M32" s="1" t="str">
        <f t="shared" si="3"/>
        <v/>
      </c>
      <c r="N32" s="1">
        <f t="shared" si="0"/>
        <v>0</v>
      </c>
      <c r="O32" s="1">
        <f t="shared" si="1"/>
        <v>0</v>
      </c>
    </row>
    <row r="33" spans="1:15" x14ac:dyDescent="0.25">
      <c r="A33" s="81"/>
      <c r="B33" s="25" t="s">
        <v>60</v>
      </c>
      <c r="C33" s="24">
        <v>3</v>
      </c>
      <c r="D33" s="24"/>
      <c r="E33" s="38" t="s">
        <v>21</v>
      </c>
      <c r="F33" s="27" t="s">
        <v>46</v>
      </c>
      <c r="G33" s="35"/>
      <c r="H33" s="29"/>
      <c r="I33" s="29"/>
      <c r="J33" s="29"/>
      <c r="K33" s="29"/>
      <c r="L33" s="31"/>
      <c r="M33" s="1" t="str">
        <f t="shared" si="3"/>
        <v/>
      </c>
      <c r="N33" s="1">
        <f t="shared" si="0"/>
        <v>0</v>
      </c>
      <c r="O33" s="1">
        <f>IF(COUNTA(G33:L33)=1,C33,IF(COUNTA(G33:L33)=1,C36,0))</f>
        <v>0</v>
      </c>
    </row>
    <row r="34" spans="1:15" x14ac:dyDescent="0.25">
      <c r="A34" s="27"/>
      <c r="B34" s="77" t="s">
        <v>102</v>
      </c>
      <c r="C34" s="27">
        <v>3</v>
      </c>
      <c r="D34" s="27"/>
      <c r="E34" s="45" t="s">
        <v>21</v>
      </c>
      <c r="F34" s="46" t="s">
        <v>49</v>
      </c>
      <c r="G34" s="35"/>
      <c r="H34" s="29"/>
      <c r="I34" s="29"/>
      <c r="J34" s="29"/>
      <c r="K34" s="29"/>
      <c r="L34" s="31"/>
      <c r="M34" s="1" t="str">
        <f t="shared" si="3"/>
        <v/>
      </c>
      <c r="N34" s="1">
        <f t="shared" si="0"/>
        <v>0</v>
      </c>
      <c r="O34" s="1">
        <f>IF(COUNTA(G34:L34)=1,C34,IF(COUNTA(G34:L34)=1,C37,0))</f>
        <v>0</v>
      </c>
    </row>
    <row r="35" spans="1:15" x14ac:dyDescent="0.25">
      <c r="A35" s="27"/>
      <c r="B35" s="77" t="s">
        <v>102</v>
      </c>
      <c r="C35" s="27">
        <v>6</v>
      </c>
      <c r="D35" s="27"/>
      <c r="E35" s="45" t="s">
        <v>21</v>
      </c>
      <c r="F35" s="46" t="s">
        <v>49</v>
      </c>
      <c r="G35" s="35"/>
      <c r="H35" s="29"/>
      <c r="I35" s="29"/>
      <c r="J35" s="29"/>
      <c r="K35" s="29"/>
      <c r="L35" s="31"/>
      <c r="M35" s="1" t="str">
        <f t="shared" si="3"/>
        <v/>
      </c>
      <c r="N35" s="1">
        <f t="shared" si="0"/>
        <v>0</v>
      </c>
      <c r="O35" s="1">
        <f>IF(COUNTA(G35:L35)=1,C35,IF(COUNTA(G35:L35)=1,#REF!,0))</f>
        <v>0</v>
      </c>
    </row>
    <row r="36" spans="1:15" x14ac:dyDescent="0.25">
      <c r="A36" s="84" t="s">
        <v>61</v>
      </c>
      <c r="B36" s="84"/>
      <c r="C36" s="84"/>
      <c r="D36" s="84"/>
      <c r="E36" s="84"/>
      <c r="F36" s="84"/>
      <c r="G36" s="83"/>
      <c r="H36" s="83"/>
      <c r="I36" s="83"/>
      <c r="J36" s="83"/>
      <c r="K36" s="83"/>
      <c r="L36" s="83"/>
      <c r="M36" s="1" t="str">
        <f t="shared" si="3"/>
        <v/>
      </c>
      <c r="N36" s="1">
        <f t="shared" si="0"/>
        <v>0</v>
      </c>
      <c r="O36" s="1">
        <f t="shared" ref="O36:O45" si="4">IF(COUNTA(G36:L36)=1,C36,IF(COUNTA(G36:L36)=1,C37,0))</f>
        <v>0</v>
      </c>
    </row>
    <row r="37" spans="1:15" x14ac:dyDescent="0.25">
      <c r="A37" s="81"/>
      <c r="B37" s="25" t="s">
        <v>62</v>
      </c>
      <c r="C37" s="24">
        <v>3</v>
      </c>
      <c r="D37" s="24"/>
      <c r="E37" s="38" t="s">
        <v>21</v>
      </c>
      <c r="F37" s="27" t="s">
        <v>22</v>
      </c>
      <c r="G37" s="28"/>
      <c r="H37" s="29"/>
      <c r="I37" s="30"/>
      <c r="J37" s="29"/>
      <c r="K37" s="30"/>
      <c r="L37" s="31"/>
      <c r="M37" s="1" t="str">
        <f t="shared" si="3"/>
        <v/>
      </c>
      <c r="N37" s="1">
        <f t="shared" si="0"/>
        <v>0</v>
      </c>
      <c r="O37" s="1">
        <f>IF(COUNTA(G37:L37)=1,C37,IF(COUNTA(G37:L37)=1,C38,0))</f>
        <v>0</v>
      </c>
    </row>
    <row r="38" spans="1:15" x14ac:dyDescent="0.25">
      <c r="A38" s="81"/>
      <c r="B38" s="25" t="s">
        <v>63</v>
      </c>
      <c r="C38" s="24">
        <v>3</v>
      </c>
      <c r="D38" s="24"/>
      <c r="E38" s="38" t="s">
        <v>21</v>
      </c>
      <c r="F38" s="27" t="s">
        <v>46</v>
      </c>
      <c r="G38" s="35"/>
      <c r="H38" s="29"/>
      <c r="I38" s="29"/>
      <c r="J38" s="29"/>
      <c r="K38" s="29"/>
      <c r="L38" s="31"/>
      <c r="M38" s="1" t="str">
        <f t="shared" si="3"/>
        <v/>
      </c>
      <c r="N38" s="1">
        <f t="shared" si="0"/>
        <v>0</v>
      </c>
      <c r="O38" s="1">
        <f t="shared" si="4"/>
        <v>0</v>
      </c>
    </row>
    <row r="39" spans="1:15" x14ac:dyDescent="0.25">
      <c r="A39" s="81"/>
      <c r="B39" s="25" t="s">
        <v>64</v>
      </c>
      <c r="C39" s="24">
        <v>6</v>
      </c>
      <c r="D39" s="24"/>
      <c r="E39" s="38" t="s">
        <v>21</v>
      </c>
      <c r="F39" s="27" t="s">
        <v>22</v>
      </c>
      <c r="G39" s="28"/>
      <c r="H39" s="29"/>
      <c r="I39" s="30"/>
      <c r="J39" s="29"/>
      <c r="K39" s="30"/>
      <c r="L39" s="31"/>
      <c r="M39" s="1" t="str">
        <f t="shared" si="3"/>
        <v/>
      </c>
      <c r="N39" s="1">
        <f t="shared" si="0"/>
        <v>0</v>
      </c>
      <c r="O39" s="1">
        <f t="shared" si="4"/>
        <v>0</v>
      </c>
    </row>
    <row r="40" spans="1:15" x14ac:dyDescent="0.25">
      <c r="A40" s="81"/>
      <c r="B40" s="25" t="s">
        <v>65</v>
      </c>
      <c r="C40" s="24">
        <v>3</v>
      </c>
      <c r="D40" s="24"/>
      <c r="E40" s="38" t="s">
        <v>21</v>
      </c>
      <c r="F40" s="27" t="s">
        <v>46</v>
      </c>
      <c r="G40" s="35"/>
      <c r="H40" s="29"/>
      <c r="I40" s="29"/>
      <c r="J40" s="29"/>
      <c r="K40" s="29"/>
      <c r="L40" s="31"/>
      <c r="M40" s="1" t="str">
        <f t="shared" si="3"/>
        <v/>
      </c>
      <c r="N40" s="1">
        <f t="shared" si="0"/>
        <v>0</v>
      </c>
      <c r="O40" s="1">
        <f t="shared" si="4"/>
        <v>0</v>
      </c>
    </row>
    <row r="41" spans="1:15" x14ac:dyDescent="0.25">
      <c r="A41" s="81"/>
      <c r="B41" s="25" t="s">
        <v>66</v>
      </c>
      <c r="C41" s="24">
        <v>3</v>
      </c>
      <c r="D41" s="24"/>
      <c r="E41" s="38" t="s">
        <v>21</v>
      </c>
      <c r="F41" s="27" t="s">
        <v>24</v>
      </c>
      <c r="G41" s="35"/>
      <c r="H41" s="30"/>
      <c r="I41" s="29"/>
      <c r="J41" s="30"/>
      <c r="K41" s="29"/>
      <c r="L41" s="36"/>
      <c r="M41" s="1" t="str">
        <f t="shared" si="3"/>
        <v/>
      </c>
      <c r="N41" s="1">
        <f t="shared" si="0"/>
        <v>0</v>
      </c>
      <c r="O41" s="1">
        <f t="shared" si="4"/>
        <v>0</v>
      </c>
    </row>
    <row r="42" spans="1:15" x14ac:dyDescent="0.25">
      <c r="A42" s="81"/>
      <c r="B42" s="25" t="s">
        <v>67</v>
      </c>
      <c r="C42" s="24">
        <v>6</v>
      </c>
      <c r="D42" s="24"/>
      <c r="E42" s="38" t="s">
        <v>21</v>
      </c>
      <c r="F42" s="27" t="s">
        <v>24</v>
      </c>
      <c r="G42" s="35"/>
      <c r="H42" s="30"/>
      <c r="I42" s="29"/>
      <c r="J42" s="30"/>
      <c r="K42" s="29"/>
      <c r="L42" s="36"/>
      <c r="M42" s="1" t="str">
        <f t="shared" si="3"/>
        <v/>
      </c>
      <c r="N42" s="1">
        <f t="shared" si="0"/>
        <v>0</v>
      </c>
      <c r="O42" s="1">
        <f t="shared" si="4"/>
        <v>0</v>
      </c>
    </row>
    <row r="43" spans="1:15" x14ac:dyDescent="0.25">
      <c r="A43" s="81"/>
      <c r="B43" s="25" t="s">
        <v>68</v>
      </c>
      <c r="C43" s="24">
        <v>3</v>
      </c>
      <c r="D43" s="24"/>
      <c r="E43" s="38" t="s">
        <v>21</v>
      </c>
      <c r="F43" s="27" t="s">
        <v>46</v>
      </c>
      <c r="G43" s="35"/>
      <c r="H43" s="29"/>
      <c r="I43" s="29"/>
      <c r="J43" s="29"/>
      <c r="K43" s="29"/>
      <c r="L43" s="31"/>
      <c r="M43" s="1" t="str">
        <f t="shared" si="3"/>
        <v/>
      </c>
      <c r="N43" s="1">
        <f t="shared" si="0"/>
        <v>0</v>
      </c>
      <c r="O43" s="1">
        <f t="shared" si="4"/>
        <v>0</v>
      </c>
    </row>
    <row r="44" spans="1:15" x14ac:dyDescent="0.25">
      <c r="A44" s="81"/>
      <c r="B44" s="25" t="s">
        <v>69</v>
      </c>
      <c r="C44" s="24">
        <v>3</v>
      </c>
      <c r="D44" s="24"/>
      <c r="E44" s="45" t="s">
        <v>21</v>
      </c>
      <c r="F44" s="46" t="s">
        <v>49</v>
      </c>
      <c r="G44" s="35"/>
      <c r="H44" s="29"/>
      <c r="I44" s="29"/>
      <c r="J44" s="29"/>
      <c r="K44" s="29"/>
      <c r="L44" s="31"/>
      <c r="M44" s="1" t="str">
        <f t="shared" si="3"/>
        <v/>
      </c>
      <c r="N44" s="1">
        <f t="shared" si="0"/>
        <v>0</v>
      </c>
      <c r="O44" s="1">
        <f t="shared" si="4"/>
        <v>0</v>
      </c>
    </row>
    <row r="45" spans="1:15" x14ac:dyDescent="0.25">
      <c r="A45" s="81"/>
      <c r="B45" s="25" t="s">
        <v>70</v>
      </c>
      <c r="C45" s="24">
        <v>3</v>
      </c>
      <c r="D45" s="24"/>
      <c r="E45" s="45" t="s">
        <v>21</v>
      </c>
      <c r="F45" s="46" t="s">
        <v>49</v>
      </c>
      <c r="G45" s="35"/>
      <c r="H45" s="29"/>
      <c r="I45" s="29"/>
      <c r="J45" s="29"/>
      <c r="K45" s="29"/>
      <c r="L45" s="31"/>
      <c r="M45" s="1" t="str">
        <f t="shared" si="3"/>
        <v/>
      </c>
      <c r="N45" s="1">
        <f t="shared" si="0"/>
        <v>0</v>
      </c>
      <c r="O45" s="1">
        <f t="shared" si="4"/>
        <v>0</v>
      </c>
    </row>
    <row r="46" spans="1:15" x14ac:dyDescent="0.25">
      <c r="A46" s="81"/>
      <c r="B46" s="25" t="s">
        <v>71</v>
      </c>
      <c r="C46" s="24">
        <v>6</v>
      </c>
      <c r="D46" s="24"/>
      <c r="E46" s="45" t="s">
        <v>21</v>
      </c>
      <c r="F46" s="46" t="s">
        <v>49</v>
      </c>
      <c r="G46" s="35"/>
      <c r="H46" s="29"/>
      <c r="I46" s="29"/>
      <c r="J46" s="29"/>
      <c r="K46" s="29"/>
      <c r="L46" s="31"/>
      <c r="M46" s="1" t="str">
        <f t="shared" si="3"/>
        <v/>
      </c>
      <c r="N46" s="1">
        <f t="shared" si="0"/>
        <v>0</v>
      </c>
      <c r="O46" s="1">
        <f>IF(COUNTA(G46:L46)=1,C46,IF(COUNTA(G46:L46)=1,#REF!,0))</f>
        <v>0</v>
      </c>
    </row>
    <row r="47" spans="1:15" x14ac:dyDescent="0.25">
      <c r="C47" s="91" t="s">
        <v>91</v>
      </c>
      <c r="D47" s="91"/>
      <c r="E47" s="91"/>
      <c r="F47" s="91"/>
      <c r="G47" s="74">
        <f t="shared" ref="G47:L47" si="5">SUMIF(G5:G46,"&lt;&gt;",$C5:$C46)</f>
        <v>0</v>
      </c>
      <c r="H47" s="75">
        <f t="shared" si="5"/>
        <v>0</v>
      </c>
      <c r="I47" s="75">
        <f t="shared" si="5"/>
        <v>0</v>
      </c>
      <c r="J47" s="75">
        <f t="shared" si="5"/>
        <v>0</v>
      </c>
      <c r="K47" s="75">
        <f t="shared" si="5"/>
        <v>0</v>
      </c>
      <c r="L47" s="76">
        <f t="shared" si="5"/>
        <v>0</v>
      </c>
    </row>
    <row r="48" spans="1:15" x14ac:dyDescent="0.25">
      <c r="C48" s="91" t="s">
        <v>92</v>
      </c>
      <c r="D48" s="91"/>
      <c r="E48" s="91"/>
      <c r="F48" s="91"/>
      <c r="G48" s="92">
        <f>G47+H47+I47+J47+K47+L47</f>
        <v>0</v>
      </c>
      <c r="H48" s="92"/>
      <c r="I48" s="92"/>
      <c r="J48" s="92"/>
      <c r="K48" s="92"/>
      <c r="L48" s="92"/>
    </row>
    <row r="51" spans="1:1" x14ac:dyDescent="0.25">
      <c r="A51" s="54" t="s">
        <v>93</v>
      </c>
    </row>
  </sheetData>
  <mergeCells count="15">
    <mergeCell ref="A4:F4"/>
    <mergeCell ref="A5:A8"/>
    <mergeCell ref="A10:F10"/>
    <mergeCell ref="A11:A25"/>
    <mergeCell ref="Q17:T23"/>
    <mergeCell ref="Q24:T29"/>
    <mergeCell ref="A26:F26"/>
    <mergeCell ref="G26:L26"/>
    <mergeCell ref="A27:A33"/>
    <mergeCell ref="A36:F36"/>
    <mergeCell ref="G36:L36"/>
    <mergeCell ref="A37:A46"/>
    <mergeCell ref="C47:F47"/>
    <mergeCell ref="C48:F48"/>
    <mergeCell ref="G48:L48"/>
  </mergeCells>
  <conditionalFormatting sqref="T11:T12">
    <cfRule type="cellIs" dxfId="11" priority="2" operator="greaterThan">
      <formula>0</formula>
    </cfRule>
    <cfRule type="cellIs" dxfId="10" priority="3" operator="greaterThan">
      <formula>0</formula>
    </cfRule>
    <cfRule type="cellIs" dxfId="9" priority="4" operator="greaterThan">
      <formula>0</formula>
    </cfRule>
    <cfRule type="cellIs" dxfId="8" priority="5" operator="greaterThan">
      <formula>0</formula>
    </cfRule>
  </conditionalFormatting>
  <conditionalFormatting sqref="U8:U9">
    <cfRule type="cellIs" dxfId="7" priority="6" operator="greaterThan">
      <formula>0</formula>
    </cfRule>
    <cfRule type="cellIs" dxfId="6" priority="7" operator="greaterThan">
      <formula>0</formula>
    </cfRule>
    <cfRule type="cellIs" dxfId="5" priority="8" operator="greaterThan">
      <formula>0</formula>
    </cfRule>
    <cfRule type="cellIs" dxfId="4" priority="9" operator="greaterThan">
      <formula>0</formula>
    </cfRule>
  </conditionalFormatting>
  <conditionalFormatting sqref="T5:T10">
    <cfRule type="cellIs" dxfId="3" priority="10" operator="lessThan">
      <formula>0</formula>
    </cfRule>
    <cfRule type="cellIs" dxfId="2" priority="11" operator="greaterThan">
      <formula>0</formula>
    </cfRule>
    <cfRule type="cellIs" dxfId="1" priority="12" operator="greaterThan">
      <formula>0</formula>
    </cfRule>
    <cfRule type="cellIs" dxfId="0" priority="13" operator="greaterThan">
      <formula>0</formula>
    </cfRule>
  </conditionalFormatting>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StudPlanTool BA MAJOR</vt:lpstr>
      <vt:lpstr>StudPlanTool BA MINOR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Ehrsam</dc:creator>
  <dc:description/>
  <cp:lastModifiedBy>Kathrin Ensinger (kensin)</cp:lastModifiedBy>
  <cp:revision>30</cp:revision>
  <cp:lastPrinted>2022-01-18T09:50:47Z</cp:lastPrinted>
  <dcterms:created xsi:type="dcterms:W3CDTF">2017-12-15T10:31:32Z</dcterms:created>
  <dcterms:modified xsi:type="dcterms:W3CDTF">2022-09-19T07:04:48Z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